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131"/>
  <workbookPr/>
  <mc:AlternateContent xmlns:mc="http://schemas.openxmlformats.org/markup-compatibility/2006">
    <mc:Choice Requires="x15">
      <x15ac:absPath xmlns:x15ac="http://schemas.microsoft.com/office/spreadsheetml/2010/11/ac" url="D:\Google Drive\2021\Hizmet alımları\webe yüklenenler\Ender Tekeş\16.07.2021\"/>
    </mc:Choice>
  </mc:AlternateContent>
  <xr:revisionPtr revIDLastSave="0" documentId="13_ncr:1_{8545D4B1-3498-4AF2-9FE9-7805915723CB}" xr6:coauthVersionLast="47" xr6:coauthVersionMax="47" xr10:uidLastSave="{00000000-0000-0000-0000-000000000000}"/>
  <bookViews>
    <workbookView xWindow="-110" yWindow="-110" windowWidth="21820" windowHeight="14020" activeTab="6" xr2:uid="{00000000-000D-0000-FFFF-FFFF00000000}"/>
  </bookViews>
  <sheets>
    <sheet name="TNF-A" sheetId="1" r:id="rId1"/>
    <sheet name="IL-10" sheetId="2" r:id="rId2"/>
    <sheet name="NF-KAPPA B" sheetId="3" r:id="rId3"/>
    <sheet name="CASPASE-3" sheetId="4" r:id="rId4"/>
    <sheet name="TAS-TOS(doku)" sheetId="5" r:id="rId5"/>
    <sheet name="Biyokimya(serum)" sheetId="6" r:id="rId6"/>
    <sheet name="Materyal-metod" sheetId="7" r:id="rId7"/>
  </sheets>
  <externalReferences>
    <externalReference r:id="rId8"/>
    <externalReference r:id="rId9"/>
    <externalReference r:id="rId10"/>
  </externalReferences>
  <calcPr calcId="191029" concurrentCalc="0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D25" i="5" l="1"/>
  <c r="D26" i="5"/>
  <c r="D27" i="5"/>
  <c r="D28" i="5"/>
  <c r="D29" i="5"/>
  <c r="D30" i="5"/>
  <c r="D31" i="5"/>
  <c r="D32" i="5"/>
  <c r="D33" i="5"/>
  <c r="D34" i="5"/>
  <c r="D35" i="5"/>
  <c r="D36" i="5"/>
  <c r="D37" i="5"/>
  <c r="D38" i="5"/>
  <c r="D39" i="5"/>
  <c r="D40" i="5"/>
  <c r="D41" i="5"/>
  <c r="D42" i="5"/>
  <c r="D43" i="5"/>
  <c r="D44" i="5"/>
  <c r="D45" i="5"/>
  <c r="D46" i="5"/>
  <c r="D14" i="5"/>
  <c r="D15" i="5"/>
  <c r="D16" i="5"/>
  <c r="D17" i="5"/>
  <c r="D18" i="5"/>
  <c r="D19" i="5"/>
  <c r="D20" i="5"/>
  <c r="D21" i="5"/>
  <c r="D22" i="5"/>
  <c r="D23" i="5"/>
  <c r="D24" i="5"/>
  <c r="D4" i="5"/>
  <c r="D5" i="5"/>
  <c r="D6" i="5"/>
  <c r="D7" i="5"/>
  <c r="D8" i="5"/>
  <c r="D9" i="5"/>
  <c r="D10" i="5"/>
  <c r="D11" i="5"/>
  <c r="D12" i="5"/>
  <c r="D13" i="5"/>
  <c r="D2" i="5"/>
  <c r="D3" i="5"/>
  <c r="D77" i="4"/>
  <c r="E77" i="4"/>
  <c r="D76" i="4"/>
  <c r="E76" i="4"/>
  <c r="D75" i="4"/>
  <c r="E75" i="4"/>
  <c r="D74" i="4"/>
  <c r="E74" i="4"/>
  <c r="D73" i="4"/>
  <c r="E73" i="4"/>
  <c r="D72" i="4"/>
  <c r="E72" i="4"/>
  <c r="D71" i="4"/>
  <c r="E71" i="4"/>
  <c r="D70" i="4"/>
  <c r="E70" i="4"/>
  <c r="D69" i="4"/>
  <c r="E69" i="4"/>
  <c r="D68" i="4"/>
  <c r="E68" i="4"/>
  <c r="D67" i="4"/>
  <c r="E67" i="4"/>
  <c r="D66" i="4"/>
  <c r="E66" i="4"/>
  <c r="D65" i="4"/>
  <c r="E65" i="4"/>
  <c r="D64" i="4"/>
  <c r="E64" i="4"/>
  <c r="D63" i="4"/>
  <c r="E63" i="4"/>
  <c r="D62" i="4"/>
  <c r="E62" i="4"/>
  <c r="D61" i="4"/>
  <c r="E61" i="4"/>
  <c r="D60" i="4"/>
  <c r="E60" i="4"/>
  <c r="D59" i="4"/>
  <c r="E59" i="4"/>
  <c r="D58" i="4"/>
  <c r="E58" i="4"/>
  <c r="D57" i="4"/>
  <c r="E57" i="4"/>
  <c r="D56" i="4"/>
  <c r="E56" i="4"/>
  <c r="D55" i="4"/>
  <c r="E55" i="4"/>
  <c r="D54" i="4"/>
  <c r="E54" i="4"/>
  <c r="D53" i="4"/>
  <c r="E53" i="4"/>
  <c r="D52" i="4"/>
  <c r="E52" i="4"/>
  <c r="D51" i="4"/>
  <c r="E51" i="4"/>
  <c r="D50" i="4"/>
  <c r="E50" i="4"/>
  <c r="D49" i="4"/>
  <c r="E49" i="4"/>
  <c r="D48" i="4"/>
  <c r="E48" i="4"/>
  <c r="D47" i="4"/>
  <c r="E47" i="4"/>
  <c r="D46" i="4"/>
  <c r="E46" i="4"/>
  <c r="D45" i="4"/>
  <c r="E45" i="4"/>
  <c r="D44" i="4"/>
  <c r="E44" i="4"/>
  <c r="D43" i="4"/>
  <c r="E43" i="4"/>
  <c r="D42" i="4"/>
  <c r="E42" i="4"/>
  <c r="D41" i="4"/>
  <c r="E41" i="4"/>
  <c r="D40" i="4"/>
  <c r="E40" i="4"/>
  <c r="D39" i="4"/>
  <c r="E39" i="4"/>
  <c r="D38" i="4"/>
  <c r="E38" i="4"/>
  <c r="D37" i="4"/>
  <c r="E37" i="4"/>
  <c r="D36" i="4"/>
  <c r="E36" i="4"/>
  <c r="C19" i="4"/>
  <c r="E19" i="4"/>
  <c r="C18" i="4"/>
  <c r="E18" i="4"/>
  <c r="C17" i="4"/>
  <c r="E17" i="4"/>
  <c r="C16" i="4"/>
  <c r="E16" i="4"/>
  <c r="C15" i="4"/>
  <c r="E15" i="4"/>
  <c r="C14" i="4"/>
  <c r="E14" i="4"/>
  <c r="D70" i="3"/>
  <c r="E70" i="3"/>
  <c r="D69" i="3"/>
  <c r="E69" i="3"/>
  <c r="D68" i="3"/>
  <c r="E68" i="3"/>
  <c r="D67" i="3"/>
  <c r="E67" i="3"/>
  <c r="D66" i="3"/>
  <c r="E66" i="3"/>
  <c r="D65" i="3"/>
  <c r="E65" i="3"/>
  <c r="D64" i="3"/>
  <c r="E64" i="3"/>
  <c r="D63" i="3"/>
  <c r="E63" i="3"/>
  <c r="D62" i="3"/>
  <c r="E62" i="3"/>
  <c r="D61" i="3"/>
  <c r="E61" i="3"/>
  <c r="D60" i="3"/>
  <c r="E60" i="3"/>
  <c r="D59" i="3"/>
  <c r="E59" i="3"/>
  <c r="D58" i="3"/>
  <c r="E58" i="3"/>
  <c r="D57" i="3"/>
  <c r="E57" i="3"/>
  <c r="D56" i="3"/>
  <c r="E56" i="3"/>
  <c r="D55" i="3"/>
  <c r="E55" i="3"/>
  <c r="D54" i="3"/>
  <c r="E54" i="3"/>
  <c r="D53" i="3"/>
  <c r="E53" i="3"/>
  <c r="D52" i="3"/>
  <c r="E52" i="3"/>
  <c r="D51" i="3"/>
  <c r="E51" i="3"/>
  <c r="D50" i="3"/>
  <c r="E50" i="3"/>
  <c r="D49" i="3"/>
  <c r="E49" i="3"/>
  <c r="D48" i="3"/>
  <c r="E48" i="3"/>
  <c r="D47" i="3"/>
  <c r="E47" i="3"/>
  <c r="D46" i="3"/>
  <c r="E46" i="3"/>
  <c r="D45" i="3"/>
  <c r="E45" i="3"/>
  <c r="D44" i="3"/>
  <c r="E44" i="3"/>
  <c r="D43" i="3"/>
  <c r="E43" i="3"/>
  <c r="D42" i="3"/>
  <c r="E42" i="3"/>
  <c r="D41" i="3"/>
  <c r="E41" i="3"/>
  <c r="D40" i="3"/>
  <c r="E40" i="3"/>
  <c r="D39" i="3"/>
  <c r="E39" i="3"/>
  <c r="D38" i="3"/>
  <c r="E38" i="3"/>
  <c r="D37" i="3"/>
  <c r="E37" i="3"/>
  <c r="D36" i="3"/>
  <c r="E36" i="3"/>
  <c r="D35" i="3"/>
  <c r="E35" i="3"/>
  <c r="D34" i="3"/>
  <c r="E34" i="3"/>
  <c r="D33" i="3"/>
  <c r="E33" i="3"/>
  <c r="D32" i="3"/>
  <c r="E32" i="3"/>
  <c r="D31" i="3"/>
  <c r="E31" i="3"/>
  <c r="D30" i="3"/>
  <c r="E30" i="3"/>
  <c r="D29" i="3"/>
  <c r="E29" i="3"/>
  <c r="C15" i="3"/>
  <c r="E15" i="3"/>
  <c r="C14" i="3"/>
  <c r="E14" i="3"/>
  <c r="C13" i="3"/>
  <c r="E13" i="3"/>
  <c r="C12" i="3"/>
  <c r="E12" i="3"/>
  <c r="C11" i="3"/>
  <c r="E11" i="3"/>
  <c r="C10" i="3"/>
  <c r="E10" i="3"/>
  <c r="D75" i="2"/>
  <c r="E75" i="2"/>
  <c r="D74" i="2"/>
  <c r="E74" i="2"/>
  <c r="D73" i="2"/>
  <c r="E73" i="2"/>
  <c r="D72" i="2"/>
  <c r="E72" i="2"/>
  <c r="D71" i="2"/>
  <c r="E71" i="2"/>
  <c r="D70" i="2"/>
  <c r="E70" i="2"/>
  <c r="D69" i="2"/>
  <c r="E69" i="2"/>
  <c r="D68" i="2"/>
  <c r="E68" i="2"/>
  <c r="D67" i="2"/>
  <c r="E67" i="2"/>
  <c r="D66" i="2"/>
  <c r="E66" i="2"/>
  <c r="D65" i="2"/>
  <c r="E65" i="2"/>
  <c r="D64" i="2"/>
  <c r="E64" i="2"/>
  <c r="D63" i="2"/>
  <c r="E63" i="2"/>
  <c r="D62" i="2"/>
  <c r="E62" i="2"/>
  <c r="D61" i="2"/>
  <c r="E61" i="2"/>
  <c r="D60" i="2"/>
  <c r="E60" i="2"/>
  <c r="D59" i="2"/>
  <c r="E59" i="2"/>
  <c r="D58" i="2"/>
  <c r="E58" i="2"/>
  <c r="D57" i="2"/>
  <c r="E57" i="2"/>
  <c r="D56" i="2"/>
  <c r="E56" i="2"/>
  <c r="D55" i="2"/>
  <c r="E55" i="2"/>
  <c r="D54" i="2"/>
  <c r="E54" i="2"/>
  <c r="D53" i="2"/>
  <c r="E53" i="2"/>
  <c r="D52" i="2"/>
  <c r="E52" i="2"/>
  <c r="D51" i="2"/>
  <c r="E51" i="2"/>
  <c r="D50" i="2"/>
  <c r="E50" i="2"/>
  <c r="D49" i="2"/>
  <c r="E49" i="2"/>
  <c r="D48" i="2"/>
  <c r="E48" i="2"/>
  <c r="D47" i="2"/>
  <c r="E47" i="2"/>
  <c r="D46" i="2"/>
  <c r="E46" i="2"/>
  <c r="D45" i="2"/>
  <c r="E45" i="2"/>
  <c r="D44" i="2"/>
  <c r="E44" i="2"/>
  <c r="D43" i="2"/>
  <c r="E43" i="2"/>
  <c r="D42" i="2"/>
  <c r="E42" i="2"/>
  <c r="D41" i="2"/>
  <c r="E41" i="2"/>
  <c r="D40" i="2"/>
  <c r="E40" i="2"/>
  <c r="D39" i="2"/>
  <c r="E39" i="2"/>
  <c r="D38" i="2"/>
  <c r="E38" i="2"/>
  <c r="D37" i="2"/>
  <c r="E37" i="2"/>
  <c r="D36" i="2"/>
  <c r="E36" i="2"/>
  <c r="D35" i="2"/>
  <c r="E35" i="2"/>
  <c r="D34" i="2"/>
  <c r="E34" i="2"/>
  <c r="D33" i="2"/>
  <c r="E33" i="2"/>
  <c r="D32" i="2"/>
  <c r="E32" i="2"/>
  <c r="D31" i="2"/>
  <c r="E31" i="2"/>
  <c r="C16" i="2"/>
  <c r="C15" i="2"/>
  <c r="E15" i="2"/>
  <c r="C14" i="2"/>
  <c r="E14" i="2"/>
  <c r="C13" i="2"/>
  <c r="E13" i="2"/>
  <c r="C12" i="2"/>
  <c r="E12" i="2"/>
  <c r="C11" i="2"/>
  <c r="E11" i="2"/>
  <c r="D30" i="1"/>
  <c r="E30" i="1"/>
  <c r="D31" i="1"/>
  <c r="E31" i="1"/>
  <c r="D32" i="1"/>
  <c r="E32" i="1"/>
  <c r="D33" i="1"/>
  <c r="E33" i="1"/>
  <c r="D34" i="1"/>
  <c r="E34" i="1"/>
  <c r="D35" i="1"/>
  <c r="E35" i="1"/>
  <c r="D36" i="1"/>
  <c r="E36" i="1"/>
  <c r="D37" i="1"/>
  <c r="E37" i="1"/>
  <c r="D38" i="1"/>
  <c r="E38" i="1"/>
  <c r="D39" i="1"/>
  <c r="E39" i="1"/>
  <c r="D40" i="1"/>
  <c r="E40" i="1"/>
  <c r="D41" i="1"/>
  <c r="E41" i="1"/>
  <c r="D42" i="1"/>
  <c r="E42" i="1"/>
  <c r="D43" i="1"/>
  <c r="E43" i="1"/>
  <c r="D44" i="1"/>
  <c r="E44" i="1"/>
  <c r="D45" i="1"/>
  <c r="E45" i="1"/>
  <c r="D46" i="1"/>
  <c r="E46" i="1"/>
  <c r="D47" i="1"/>
  <c r="E47" i="1"/>
  <c r="D48" i="1"/>
  <c r="E48" i="1"/>
  <c r="D49" i="1"/>
  <c r="E49" i="1"/>
  <c r="D50" i="1"/>
  <c r="E50" i="1"/>
  <c r="D51" i="1"/>
  <c r="E51" i="1"/>
  <c r="D52" i="1"/>
  <c r="E52" i="1"/>
  <c r="D53" i="1"/>
  <c r="E53" i="1"/>
  <c r="D54" i="1"/>
  <c r="E54" i="1"/>
  <c r="D55" i="1"/>
  <c r="E55" i="1"/>
  <c r="D56" i="1"/>
  <c r="E56" i="1"/>
  <c r="D57" i="1"/>
  <c r="E57" i="1"/>
  <c r="D58" i="1"/>
  <c r="E58" i="1"/>
  <c r="D59" i="1"/>
  <c r="E59" i="1"/>
  <c r="D60" i="1"/>
  <c r="E60" i="1"/>
  <c r="D61" i="1"/>
  <c r="E61" i="1"/>
  <c r="D62" i="1"/>
  <c r="E62" i="1"/>
  <c r="D63" i="1"/>
  <c r="E63" i="1"/>
  <c r="D64" i="1"/>
  <c r="E64" i="1"/>
  <c r="D65" i="1"/>
  <c r="E65" i="1"/>
  <c r="D66" i="1"/>
  <c r="E66" i="1"/>
  <c r="D67" i="1"/>
  <c r="E67" i="1"/>
  <c r="D68" i="1"/>
  <c r="E68" i="1"/>
  <c r="D69" i="1"/>
  <c r="E69" i="1"/>
  <c r="D70" i="1"/>
  <c r="E70" i="1"/>
  <c r="D71" i="1"/>
  <c r="E71" i="1"/>
  <c r="D72" i="1"/>
  <c r="E72" i="1"/>
  <c r="D73" i="1"/>
  <c r="E73" i="1"/>
  <c r="D29" i="1"/>
  <c r="E29" i="1"/>
  <c r="C15" i="1"/>
  <c r="E15" i="1"/>
  <c r="C14" i="1"/>
  <c r="E14" i="1"/>
  <c r="C13" i="1"/>
  <c r="E13" i="1"/>
  <c r="C12" i="1"/>
  <c r="E12" i="1"/>
  <c r="C11" i="1"/>
  <c r="E11" i="1"/>
  <c r="C10" i="1"/>
  <c r="E10" i="1"/>
</calcChain>
</file>

<file path=xl/sharedStrings.xml><?xml version="1.0" encoding="utf-8"?>
<sst xmlns="http://schemas.openxmlformats.org/spreadsheetml/2006/main" count="408" uniqueCount="108">
  <si>
    <t>std1</t>
  </si>
  <si>
    <t>std2</t>
  </si>
  <si>
    <t>std3</t>
  </si>
  <si>
    <t>std4</t>
  </si>
  <si>
    <t>std5</t>
  </si>
  <si>
    <t>blank</t>
  </si>
  <si>
    <t>absorbans</t>
  </si>
  <si>
    <t>abs-blank</t>
  </si>
  <si>
    <t>expected</t>
  </si>
  <si>
    <t>result</t>
  </si>
  <si>
    <t>concentratıon (ng/L)</t>
  </si>
  <si>
    <t>Numune</t>
  </si>
  <si>
    <t>Kontrol-SF1</t>
  </si>
  <si>
    <t>Kontrol-SF2</t>
  </si>
  <si>
    <t>Kontrol-SF3</t>
  </si>
  <si>
    <t>Kontrol-SF4</t>
  </si>
  <si>
    <t>Kontrol-SF5</t>
  </si>
  <si>
    <t>Kontrol-SF6</t>
  </si>
  <si>
    <t>Kontrol-SF7</t>
  </si>
  <si>
    <t>Humik Asit Kontrol-HAK1</t>
  </si>
  <si>
    <t>Humik Asit Kontrol-HAK2</t>
  </si>
  <si>
    <t>Humik Asit Kontrol-HAK3</t>
  </si>
  <si>
    <t>Humik Asit Kontrol-HAK4</t>
  </si>
  <si>
    <t>Humik Asit Kontrol-HAK5</t>
  </si>
  <si>
    <t>Humik Asit Kontrol-HAK6</t>
  </si>
  <si>
    <t>Humik Asit Kontrol-HAK7</t>
  </si>
  <si>
    <t>Sistaplatin 10mg+Humik asit 40 mg-HA401</t>
  </si>
  <si>
    <t>Sistaplatin 10mg+Humik asit 40 mg-HA402</t>
  </si>
  <si>
    <t>Sistaplatin 10mg+Humik asit 40 mg-HA403</t>
  </si>
  <si>
    <t>Sistaplatin 10mg+Humik asit 40 mg-HA404</t>
  </si>
  <si>
    <t>Sistaplatin 10mg+Humik asit 40 mg-HA405</t>
  </si>
  <si>
    <t>Sistaplatin 10mg+Humik asit 40 mg-HA406</t>
  </si>
  <si>
    <t>Sistaplatin 10mg+Humik asit 40 mg-HA407</t>
  </si>
  <si>
    <t>Sistaplatin 10mg+Humik asit 20 mg-HA201</t>
  </si>
  <si>
    <t>Sistaplatin 10mg+Humik asit 20 mg-HA202</t>
  </si>
  <si>
    <t>Sistaplatin 10mg+Humik asit 20 mg-HA203</t>
  </si>
  <si>
    <t>Sistaplatin 10mg+Humik asit 20 mg-HA204</t>
  </si>
  <si>
    <t>Sistaplatin 10mg+Humik asit 20 mg-HA205</t>
  </si>
  <si>
    <t>Sistaplatin 10mg+Humik asit 20 mg-HA206</t>
  </si>
  <si>
    <t>Sistaplatin 10mg+Humik asit 20 mg-HA207</t>
  </si>
  <si>
    <t>Sistaplatin 10mg+Humik asit 10 mg-HA101</t>
  </si>
  <si>
    <t>Sistaplatin 10mg+Humik asit 10 mg-HA102</t>
  </si>
  <si>
    <t>Sistaplatin 10mg+Humik asit 10 mg-HA103</t>
  </si>
  <si>
    <t>Sistaplatin 10mg+Humik asit 10 mg-HA104</t>
  </si>
  <si>
    <t>Sistaplatin 10mg+Humik asit 10 mg-HA105</t>
  </si>
  <si>
    <t>Sistaplatin 10mg+Humik asit 10 mg-HA106</t>
  </si>
  <si>
    <t>Sistaplatin 10mg+Humik asit 10 mg-HA107</t>
  </si>
  <si>
    <t>Sistaplatin 10mg+Humik asit 40 mg-HA408</t>
  </si>
  <si>
    <t>Sistaplatin 10mg-CP1</t>
  </si>
  <si>
    <t>Sistaplatin 10mg-CP2</t>
  </si>
  <si>
    <t>Sistaplatin 10mg-CP3</t>
  </si>
  <si>
    <t>Sistaplatin 10mg-CP4</t>
  </si>
  <si>
    <t>Sistaplatin 10mg-CP5</t>
  </si>
  <si>
    <t>Sistaplatin 10mg-1A</t>
  </si>
  <si>
    <t>Sistaplatin 10mg-2A</t>
  </si>
  <si>
    <t>Sistaplatin 10mg-5A</t>
  </si>
  <si>
    <t>Sistaplatin 10mg-6A</t>
  </si>
  <si>
    <t>concentratıon (pg/ml)</t>
  </si>
  <si>
    <t>concentratıon (ng/ml)</t>
  </si>
  <si>
    <t xml:space="preserve"> </t>
  </si>
  <si>
    <t>TAS(mmol/L)</t>
  </si>
  <si>
    <t>TOS (µmol/L)</t>
  </si>
  <si>
    <t>OSI</t>
  </si>
  <si>
    <t>Numune Adı</t>
  </si>
  <si>
    <t>TAS: Total Antıoxıdant Status</t>
  </si>
  <si>
    <t>TOS: Total Oxıdant Status</t>
  </si>
  <si>
    <t>OSI: Oxıdatıve Stress Index</t>
  </si>
  <si>
    <t>Kullanılan cihaz: Mindray marka BS300 model tam otomatik biyokimya cihazı</t>
  </si>
  <si>
    <t>UREA (mg/dl)</t>
  </si>
  <si>
    <t>CREA (mg/dl)</t>
  </si>
  <si>
    <t>CREA: Creatinine</t>
  </si>
  <si>
    <t>UREA: Üre</t>
  </si>
  <si>
    <t>hemolizli</t>
  </si>
  <si>
    <t>yüksek hemolizli</t>
  </si>
  <si>
    <t>NOT</t>
  </si>
  <si>
    <t>KİT ADI</t>
  </si>
  <si>
    <t>TÜR</t>
  </si>
  <si>
    <t>MARKA</t>
  </si>
  <si>
    <t>CAT. NO</t>
  </si>
  <si>
    <t>Rat</t>
  </si>
  <si>
    <t>BT</t>
  </si>
  <si>
    <t>ELABSCIENCE</t>
  </si>
  <si>
    <t>Caspase-3</t>
  </si>
  <si>
    <t>E-EL-R0160</t>
  </si>
  <si>
    <t>NF-Kappa B</t>
  </si>
  <si>
    <t>E0287Ra</t>
  </si>
  <si>
    <t>IL-10</t>
  </si>
  <si>
    <t>TNF-ALFA</t>
  </si>
  <si>
    <t>E0108Ra</t>
  </si>
  <si>
    <t>E0764Ra</t>
  </si>
  <si>
    <t>Centrifuge: HETTICH Mıcro 200-R</t>
  </si>
  <si>
    <t>Microplate Reader: BIO-TEK EL X 800</t>
  </si>
  <si>
    <t>Auto Strip Washer: BIO-TEK EL X 50</t>
  </si>
  <si>
    <t>TAS</t>
  </si>
  <si>
    <t>Universal</t>
  </si>
  <si>
    <t>Relassay</t>
  </si>
  <si>
    <t>RL0017</t>
  </si>
  <si>
    <t>TOS</t>
  </si>
  <si>
    <t>RL0024</t>
  </si>
  <si>
    <t>Creatinin</t>
  </si>
  <si>
    <t>Urea</t>
  </si>
  <si>
    <t>RLC957</t>
  </si>
  <si>
    <t>RLU258</t>
  </si>
  <si>
    <t>Yöntem</t>
  </si>
  <si>
    <t>Kolorimeterik</t>
  </si>
  <si>
    <t>Elisa</t>
  </si>
  <si>
    <t xml:space="preserve"> Dokular 1/9 oranında( 0,1 gr doku: 0,9ml 50 mmol. lık pH:7.40 fosfat tamponu)</t>
  </si>
  <si>
    <t xml:space="preserve"> fosfat tamponu ile homojenize edildikten sonra 7000 rpm + 4' de 5 dk santrifüj edildi.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</si>
</sst>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"/>
  </numFmts>
  <fonts count="3" x14ac:knownFonts="1">
    <font>
      <sz val="11"/>
      <color theme="1"/>
      <name val="Calibri"/>
      <family val="2"/>
      <charset val="162"/>
      <scheme val="minor"/>
    </font>
    <font>
      <b/>
      <sz val="11"/>
      <color theme="0"/>
      <name val="Calibri"/>
      <family val="2"/>
      <charset val="162"/>
      <scheme val="minor"/>
    </font>
    <font>
      <b/>
      <sz val="11"/>
      <color theme="1"/>
      <name val="Calibri"/>
      <family val="2"/>
      <charset val="162"/>
      <scheme val="minor"/>
    </font>
  </fonts>
  <fills count="10">
    <fill>
      <patternFill patternType="none"/>
    </fill>
    <fill>
      <patternFill patternType="gray125"/>
    </fill>
    <fill>
      <patternFill patternType="solid">
        <fgColor rgb="FFFFC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 tint="0.39994506668294322"/>
        <bgColor indexed="64"/>
      </patternFill>
    </fill>
  </fills>
  <borders count="4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ck">
        <color auto="1"/>
      </left>
      <right style="thick">
        <color auto="1"/>
      </right>
      <top style="thick">
        <color auto="1"/>
      </top>
      <bottom style="thick">
        <color auto="1"/>
      </bottom>
      <diagonal/>
    </border>
  </borders>
  <cellStyleXfs count="1">
    <xf numFmtId="0" fontId="0" fillId="0" borderId="0"/>
  </cellStyleXfs>
  <cellXfs count="28">
    <xf numFmtId="0" fontId="0" fillId="0" borderId="0" xfId="0"/>
    <xf numFmtId="0" fontId="0" fillId="0" borderId="1" xfId="0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0" fillId="4" borderId="1" xfId="0" applyFill="1" applyBorder="1" applyAlignment="1">
      <alignment horizontal="center"/>
    </xf>
    <xf numFmtId="0" fontId="2" fillId="3" borderId="1" xfId="0" applyFont="1" applyFill="1" applyBorder="1" applyAlignment="1">
      <alignment horizontal="center"/>
    </xf>
    <xf numFmtId="0" fontId="2" fillId="2" borderId="1" xfId="0" applyFont="1" applyFill="1" applyBorder="1" applyAlignment="1">
      <alignment horizontal="center"/>
    </xf>
    <xf numFmtId="0" fontId="2" fillId="0" borderId="0" xfId="0" applyFont="1"/>
    <xf numFmtId="0" fontId="1" fillId="5" borderId="1" xfId="0" applyFont="1" applyFill="1" applyBorder="1" applyAlignment="1">
      <alignment horizontal="center"/>
    </xf>
    <xf numFmtId="164" fontId="2" fillId="5" borderId="1" xfId="0" applyNumberFormat="1" applyFont="1" applyFill="1" applyBorder="1" applyAlignment="1">
      <alignment horizontal="center"/>
    </xf>
    <xf numFmtId="0" fontId="0" fillId="2" borderId="1" xfId="0" applyFont="1" applyFill="1" applyBorder="1" applyAlignment="1">
      <alignment horizontal="center"/>
    </xf>
    <xf numFmtId="0" fontId="2" fillId="5" borderId="1" xfId="0" applyFont="1" applyFill="1" applyBorder="1" applyAlignment="1">
      <alignment horizontal="center"/>
    </xf>
    <xf numFmtId="0" fontId="2" fillId="6" borderId="1" xfId="0" applyFont="1" applyFill="1" applyBorder="1" applyAlignment="1">
      <alignment horizontal="center"/>
    </xf>
    <xf numFmtId="0" fontId="2" fillId="6" borderId="1" xfId="0" applyFont="1" applyFill="1" applyBorder="1"/>
    <xf numFmtId="3" fontId="0" fillId="4" borderId="1" xfId="0" applyNumberFormat="1" applyFill="1" applyBorder="1" applyAlignment="1">
      <alignment horizontal="center"/>
    </xf>
    <xf numFmtId="0" fontId="0" fillId="7" borderId="1" xfId="0" applyFill="1" applyBorder="1" applyAlignment="1">
      <alignment horizont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7" borderId="2" xfId="0" applyFill="1" applyBorder="1" applyAlignment="1">
      <alignment horizontal="center"/>
    </xf>
    <xf numFmtId="164" fontId="0" fillId="7" borderId="1" xfId="0" applyNumberFormat="1" applyFill="1" applyBorder="1" applyAlignment="1">
      <alignment horizontal="center" vertical="center"/>
    </xf>
    <xf numFmtId="0" fontId="2" fillId="8" borderId="1" xfId="0" applyFont="1" applyFill="1" applyBorder="1"/>
    <xf numFmtId="0" fontId="0" fillId="5" borderId="1" xfId="0" applyFill="1" applyBorder="1" applyAlignment="1">
      <alignment horizontal="center"/>
    </xf>
    <xf numFmtId="0" fontId="1" fillId="5" borderId="3" xfId="0" applyFont="1" applyFill="1" applyBorder="1" applyAlignment="1">
      <alignment horizontal="center"/>
    </xf>
    <xf numFmtId="0" fontId="2" fillId="9" borderId="3" xfId="0" applyFont="1" applyFill="1" applyBorder="1"/>
    <xf numFmtId="0" fontId="2" fillId="9" borderId="3" xfId="0" applyFont="1" applyFill="1" applyBorder="1" applyAlignment="1">
      <alignment horizontal="center"/>
    </xf>
    <xf numFmtId="0" fontId="2" fillId="7" borderId="3" xfId="0" applyFont="1" applyFill="1" applyBorder="1" applyAlignment="1">
      <alignment horizontal="center"/>
    </xf>
    <xf numFmtId="0" fontId="2" fillId="8" borderId="3" xfId="0" applyFont="1" applyFill="1" applyBorder="1"/>
    <xf numFmtId="0" fontId="2" fillId="3" borderId="1" xfId="0" applyFont="1" applyFill="1" applyBorder="1"/>
    <xf numFmtId="0" fontId="0" fillId="3" borderId="1" xfId="0" applyFill="1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1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externalLink" Target="externalLinks/externalLink3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2.xml"/><Relationship Id="rId14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tr-T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TNFA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tr-T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9.0881014873140861E-2"/>
                  <c:y val="-0.16708333333333333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tr-TR"/>
                </a:p>
              </c:txPr>
            </c:trendlineLbl>
          </c:trendline>
          <c:xVal>
            <c:numRef>
              <c:f>'TNF-A'!$C$10:$C$15</c:f>
              <c:numCache>
                <c:formatCode>General</c:formatCode>
                <c:ptCount val="6"/>
                <c:pt idx="0">
                  <c:v>2.3420000000000001</c:v>
                </c:pt>
                <c:pt idx="1">
                  <c:v>1.381</c:v>
                </c:pt>
                <c:pt idx="2">
                  <c:v>0.85000000000000009</c:v>
                </c:pt>
                <c:pt idx="3">
                  <c:v>0.41199999999999998</c:v>
                </c:pt>
                <c:pt idx="4">
                  <c:v>0.21100000000000002</c:v>
                </c:pt>
                <c:pt idx="5">
                  <c:v>0</c:v>
                </c:pt>
              </c:numCache>
            </c:numRef>
          </c:xVal>
          <c:yVal>
            <c:numRef>
              <c:f>'TNF-A'!$D$10:$D$15</c:f>
              <c:numCache>
                <c:formatCode>General</c:formatCode>
                <c:ptCount val="6"/>
                <c:pt idx="0">
                  <c:v>640</c:v>
                </c:pt>
                <c:pt idx="1">
                  <c:v>320</c:v>
                </c:pt>
                <c:pt idx="2">
                  <c:v>160</c:v>
                </c:pt>
                <c:pt idx="3">
                  <c:v>80</c:v>
                </c:pt>
                <c:pt idx="4">
                  <c:v>40</c:v>
                </c:pt>
                <c:pt idx="5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FBD-4887-B13D-9CDF096BF85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71623472"/>
        <c:axId val="771623888"/>
      </c:scatterChart>
      <c:valAx>
        <c:axId val="7716234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771623888"/>
        <c:crosses val="autoZero"/>
        <c:crossBetween val="midCat"/>
      </c:valAx>
      <c:valAx>
        <c:axId val="7716238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77162347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tr-T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IL-10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tr-T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0.12457677165354331"/>
                  <c:y val="-0.22037255759696706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tr-TR"/>
                </a:p>
              </c:txPr>
            </c:trendlineLbl>
          </c:trendline>
          <c:xVal>
            <c:numRef>
              <c:f>[1]Sayfa1!$C$11:$C$15</c:f>
              <c:numCache>
                <c:formatCode>General</c:formatCode>
                <c:ptCount val="5"/>
                <c:pt idx="0">
                  <c:v>1.631</c:v>
                </c:pt>
                <c:pt idx="1">
                  <c:v>0.76100000000000012</c:v>
                </c:pt>
                <c:pt idx="2">
                  <c:v>0.433</c:v>
                </c:pt>
                <c:pt idx="3">
                  <c:v>0.26200000000000001</c:v>
                </c:pt>
                <c:pt idx="4">
                  <c:v>0.154</c:v>
                </c:pt>
              </c:numCache>
            </c:numRef>
          </c:xVal>
          <c:yVal>
            <c:numRef>
              <c:f>[1]Sayfa1!$D$11:$D$15</c:f>
              <c:numCache>
                <c:formatCode>General</c:formatCode>
                <c:ptCount val="5"/>
                <c:pt idx="0">
                  <c:v>480</c:v>
                </c:pt>
                <c:pt idx="1">
                  <c:v>240</c:v>
                </c:pt>
                <c:pt idx="2">
                  <c:v>120</c:v>
                </c:pt>
                <c:pt idx="3">
                  <c:v>60</c:v>
                </c:pt>
                <c:pt idx="4">
                  <c:v>30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FEB-43B9-A73A-81D88F5890F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13878912"/>
        <c:axId val="913879328"/>
      </c:scatterChart>
      <c:valAx>
        <c:axId val="91387891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913879328"/>
        <c:crosses val="autoZero"/>
        <c:crossBetween val="midCat"/>
      </c:valAx>
      <c:valAx>
        <c:axId val="9138793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91387891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tr-T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NF-KB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tr-T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0.17691644794400699"/>
                  <c:y val="-0.18204286964129485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tr-TR"/>
                </a:p>
              </c:txPr>
            </c:trendlineLbl>
          </c:trendline>
          <c:xVal>
            <c:numRef>
              <c:f>[2]Sayfa1!$C$10:$C$14</c:f>
              <c:numCache>
                <c:formatCode>General</c:formatCode>
                <c:ptCount val="5"/>
                <c:pt idx="0">
                  <c:v>2.1139999999999999</c:v>
                </c:pt>
                <c:pt idx="1">
                  <c:v>1.3959999999999999</c:v>
                </c:pt>
                <c:pt idx="2">
                  <c:v>0.86499999999999999</c:v>
                </c:pt>
                <c:pt idx="3">
                  <c:v>0.497</c:v>
                </c:pt>
                <c:pt idx="4">
                  <c:v>0.20700000000000002</c:v>
                </c:pt>
              </c:numCache>
            </c:numRef>
          </c:xVal>
          <c:yVal>
            <c:numRef>
              <c:f>[2]Sayfa1!$D$10:$D$14</c:f>
              <c:numCache>
                <c:formatCode>General</c:formatCode>
                <c:ptCount val="5"/>
                <c:pt idx="0">
                  <c:v>12</c:v>
                </c:pt>
                <c:pt idx="1">
                  <c:v>6</c:v>
                </c:pt>
                <c:pt idx="2">
                  <c:v>3</c:v>
                </c:pt>
                <c:pt idx="3">
                  <c:v>1.5</c:v>
                </c:pt>
                <c:pt idx="4">
                  <c:v>0.75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0DC-4694-A6BB-F02942E91FE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48183808"/>
        <c:axId val="848186304"/>
      </c:scatterChart>
      <c:valAx>
        <c:axId val="84818380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848186304"/>
        <c:crosses val="autoZero"/>
        <c:crossBetween val="midCat"/>
      </c:valAx>
      <c:valAx>
        <c:axId val="8481863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84818380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tr-T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Caspase-3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tr-T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0.18052865266841644"/>
                  <c:y val="-0.21545603674540684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tr-TR"/>
                </a:p>
              </c:txPr>
            </c:trendlineLbl>
          </c:trendline>
          <c:xVal>
            <c:numRef>
              <c:f>[3]Sayfa1!$C$14:$C$18</c:f>
              <c:numCache>
                <c:formatCode>General</c:formatCode>
                <c:ptCount val="5"/>
                <c:pt idx="0">
                  <c:v>2.5470000000000002</c:v>
                </c:pt>
                <c:pt idx="1">
                  <c:v>1.5690000000000002</c:v>
                </c:pt>
                <c:pt idx="2">
                  <c:v>1.0740000000000001</c:v>
                </c:pt>
                <c:pt idx="3">
                  <c:v>0.67800000000000005</c:v>
                </c:pt>
                <c:pt idx="4">
                  <c:v>0.316</c:v>
                </c:pt>
              </c:numCache>
            </c:numRef>
          </c:xVal>
          <c:yVal>
            <c:numRef>
              <c:f>[3]Sayfa1!$D$14:$D$18</c:f>
              <c:numCache>
                <c:formatCode>General</c:formatCode>
                <c:ptCount val="5"/>
                <c:pt idx="0">
                  <c:v>20</c:v>
                </c:pt>
                <c:pt idx="1">
                  <c:v>5</c:v>
                </c:pt>
                <c:pt idx="2">
                  <c:v>2.5</c:v>
                </c:pt>
                <c:pt idx="3">
                  <c:v>0.63</c:v>
                </c:pt>
                <c:pt idx="4">
                  <c:v>0.31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0D2-4923-B535-23CF5AAB94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70556784"/>
        <c:axId val="770556368"/>
      </c:scatterChart>
      <c:valAx>
        <c:axId val="77055678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770556368"/>
        <c:crosses val="autoZero"/>
        <c:crossBetween val="midCat"/>
      </c:valAx>
      <c:valAx>
        <c:axId val="77055636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77055678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10" Type="http://schemas.openxmlformats.org/officeDocument/2006/relationships/image" Target="../media/image10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352425</xdr:colOff>
      <xdr:row>8</xdr:row>
      <xdr:rowOff>104775</xdr:rowOff>
    </xdr:from>
    <xdr:to>
      <xdr:col>13</xdr:col>
      <xdr:colOff>47625</xdr:colOff>
      <xdr:row>22</xdr:row>
      <xdr:rowOff>180975</xdr:rowOff>
    </xdr:to>
    <xdr:graphicFrame macro="">
      <xdr:nvGraphicFramePr>
        <xdr:cNvPr id="2" name="Grafik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457200</xdr:colOff>
      <xdr:row>9</xdr:row>
      <xdr:rowOff>133350</xdr:rowOff>
    </xdr:from>
    <xdr:to>
      <xdr:col>13</xdr:col>
      <xdr:colOff>152400</xdr:colOff>
      <xdr:row>24</xdr:row>
      <xdr:rowOff>19050</xdr:rowOff>
    </xdr:to>
    <xdr:graphicFrame macro="">
      <xdr:nvGraphicFramePr>
        <xdr:cNvPr id="2" name="Grafik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390525</xdr:colOff>
      <xdr:row>7</xdr:row>
      <xdr:rowOff>123825</xdr:rowOff>
    </xdr:from>
    <xdr:to>
      <xdr:col>14</xdr:col>
      <xdr:colOff>85725</xdr:colOff>
      <xdr:row>22</xdr:row>
      <xdr:rowOff>9525</xdr:rowOff>
    </xdr:to>
    <xdr:graphicFrame macro="">
      <xdr:nvGraphicFramePr>
        <xdr:cNvPr id="2" name="Grafik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304800</xdr:colOff>
      <xdr:row>10</xdr:row>
      <xdr:rowOff>123825</xdr:rowOff>
    </xdr:from>
    <xdr:to>
      <xdr:col>13</xdr:col>
      <xdr:colOff>0</xdr:colOff>
      <xdr:row>25</xdr:row>
      <xdr:rowOff>9525</xdr:rowOff>
    </xdr:to>
    <xdr:graphicFrame macro="">
      <xdr:nvGraphicFramePr>
        <xdr:cNvPr id="2" name="Grafik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23</xdr:row>
      <xdr:rowOff>180975</xdr:rowOff>
    </xdr:from>
    <xdr:to>
      <xdr:col>3</xdr:col>
      <xdr:colOff>1613011</xdr:colOff>
      <xdr:row>67</xdr:row>
      <xdr:rowOff>9525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14775"/>
          <a:ext cx="6137386" cy="8210550"/>
        </a:xfrm>
        <a:prstGeom prst="rect">
          <a:avLst/>
        </a:prstGeom>
      </xdr:spPr>
    </xdr:pic>
    <xdr:clientData/>
  </xdr:twoCellAnchor>
  <xdr:twoCellAnchor editAs="oneCell">
    <xdr:from>
      <xdr:col>4</xdr:col>
      <xdr:colOff>4953</xdr:colOff>
      <xdr:row>24</xdr:row>
      <xdr:rowOff>19050</xdr:rowOff>
    </xdr:from>
    <xdr:to>
      <xdr:col>12</xdr:col>
      <xdr:colOff>460629</xdr:colOff>
      <xdr:row>67</xdr:row>
      <xdr:rowOff>57150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58103" y="3943350"/>
          <a:ext cx="6151626" cy="8229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9525</xdr:rowOff>
    </xdr:from>
    <xdr:to>
      <xdr:col>3</xdr:col>
      <xdr:colOff>1625777</xdr:colOff>
      <xdr:row>93</xdr:row>
      <xdr:rowOff>104775</xdr:rowOff>
    </xdr:to>
    <xdr:pic>
      <xdr:nvPicPr>
        <xdr:cNvPr id="4" name="Resim 3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125325"/>
          <a:ext cx="6150152" cy="50482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67</xdr:row>
      <xdr:rowOff>63362</xdr:rowOff>
    </xdr:from>
    <xdr:to>
      <xdr:col>10</xdr:col>
      <xdr:colOff>285750</xdr:colOff>
      <xdr:row>93</xdr:row>
      <xdr:rowOff>123826</xdr:rowOff>
    </xdr:to>
    <xdr:pic>
      <xdr:nvPicPr>
        <xdr:cNvPr id="5" name="Resim 4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53150" y="12179162"/>
          <a:ext cx="4762500" cy="50134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93</xdr:row>
      <xdr:rowOff>108802</xdr:rowOff>
    </xdr:from>
    <xdr:to>
      <xdr:col>4</xdr:col>
      <xdr:colOff>28575</xdr:colOff>
      <xdr:row>116</xdr:row>
      <xdr:rowOff>66676</xdr:rowOff>
    </xdr:to>
    <xdr:pic>
      <xdr:nvPicPr>
        <xdr:cNvPr id="6" name="Resim 5">
          <a:extLst>
            <a:ext uri="{FF2B5EF4-FFF2-40B4-BE49-F238E27FC236}">
              <a16:creationId xmlns:a16="http://schemas.microsoft.com/office/drawing/2014/main" id="{00000000-0008-0000-06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177602"/>
          <a:ext cx="6181725" cy="4339374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</xdr:colOff>
      <xdr:row>93</xdr:row>
      <xdr:rowOff>124844</xdr:rowOff>
    </xdr:from>
    <xdr:to>
      <xdr:col>13</xdr:col>
      <xdr:colOff>443807</xdr:colOff>
      <xdr:row>116</xdr:row>
      <xdr:rowOff>19050</xdr:rowOff>
    </xdr:to>
    <xdr:pic>
      <xdr:nvPicPr>
        <xdr:cNvPr id="7" name="Resim 6">
          <a:extLst>
            <a:ext uri="{FF2B5EF4-FFF2-40B4-BE49-F238E27FC236}">
              <a16:creationId xmlns:a16="http://schemas.microsoft.com/office/drawing/2014/main" id="{00000000-0008-0000-06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81725" y="17193644"/>
          <a:ext cx="6720782" cy="427570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116</xdr:row>
      <xdr:rowOff>66388</xdr:rowOff>
    </xdr:from>
    <xdr:to>
      <xdr:col>3</xdr:col>
      <xdr:colOff>1609725</xdr:colOff>
      <xdr:row>140</xdr:row>
      <xdr:rowOff>79628</xdr:rowOff>
    </xdr:to>
    <xdr:pic>
      <xdr:nvPicPr>
        <xdr:cNvPr id="8" name="Resim 7">
          <a:extLst>
            <a:ext uri="{FF2B5EF4-FFF2-40B4-BE49-F238E27FC236}">
              <a16:creationId xmlns:a16="http://schemas.microsoft.com/office/drawing/2014/main" id="{00000000-0008-0000-06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516688"/>
          <a:ext cx="6134100" cy="4585240"/>
        </a:xfrm>
        <a:prstGeom prst="rect">
          <a:avLst/>
        </a:prstGeom>
      </xdr:spPr>
    </xdr:pic>
    <xdr:clientData/>
  </xdr:twoCellAnchor>
  <xdr:twoCellAnchor editAs="oneCell">
    <xdr:from>
      <xdr:col>3</xdr:col>
      <xdr:colOff>1600199</xdr:colOff>
      <xdr:row>116</xdr:row>
      <xdr:rowOff>32007</xdr:rowOff>
    </xdr:from>
    <xdr:to>
      <xdr:col>13</xdr:col>
      <xdr:colOff>228599</xdr:colOff>
      <xdr:row>140</xdr:row>
      <xdr:rowOff>63971</xdr:rowOff>
    </xdr:to>
    <xdr:pic>
      <xdr:nvPicPr>
        <xdr:cNvPr id="9" name="Resim 8">
          <a:extLst>
            <a:ext uri="{FF2B5EF4-FFF2-40B4-BE49-F238E27FC236}">
              <a16:creationId xmlns:a16="http://schemas.microsoft.com/office/drawing/2014/main" id="{00000000-0008-0000-06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24574" y="21482307"/>
          <a:ext cx="6562725" cy="46039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140</xdr:row>
      <xdr:rowOff>66675</xdr:rowOff>
    </xdr:from>
    <xdr:to>
      <xdr:col>4</xdr:col>
      <xdr:colOff>13975</xdr:colOff>
      <xdr:row>159</xdr:row>
      <xdr:rowOff>24877</xdr:rowOff>
    </xdr:to>
    <xdr:pic>
      <xdr:nvPicPr>
        <xdr:cNvPr id="10" name="Resim 9">
          <a:extLst>
            <a:ext uri="{FF2B5EF4-FFF2-40B4-BE49-F238E27FC236}">
              <a16:creationId xmlns:a16="http://schemas.microsoft.com/office/drawing/2014/main" id="{00000000-0008-0000-06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088975"/>
          <a:ext cx="6167125" cy="3577702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140</xdr:row>
      <xdr:rowOff>35353</xdr:rowOff>
    </xdr:from>
    <xdr:to>
      <xdr:col>9</xdr:col>
      <xdr:colOff>161924</xdr:colOff>
      <xdr:row>162</xdr:row>
      <xdr:rowOff>181935</xdr:rowOff>
    </xdr:to>
    <xdr:pic>
      <xdr:nvPicPr>
        <xdr:cNvPr id="11" name="Resim 10">
          <a:extLst>
            <a:ext uri="{FF2B5EF4-FFF2-40B4-BE49-F238E27FC236}">
              <a16:creationId xmlns:a16="http://schemas.microsoft.com/office/drawing/2014/main" id="{00000000-0008-0000-06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53150" y="26057653"/>
          <a:ext cx="4029074" cy="434393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159</xdr:row>
      <xdr:rowOff>47625</xdr:rowOff>
    </xdr:from>
    <xdr:to>
      <xdr:col>4</xdr:col>
      <xdr:colOff>22535</xdr:colOff>
      <xdr:row>178</xdr:row>
      <xdr:rowOff>124742</xdr:rowOff>
    </xdr:to>
    <xdr:pic>
      <xdr:nvPicPr>
        <xdr:cNvPr id="12" name="Resim 11">
          <a:extLst>
            <a:ext uri="{FF2B5EF4-FFF2-40B4-BE49-F238E27FC236}">
              <a16:creationId xmlns:a16="http://schemas.microsoft.com/office/drawing/2014/main" id="{00000000-0008-0000-06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689425"/>
          <a:ext cx="6175685" cy="3696617"/>
        </a:xfrm>
        <a:prstGeom prst="rect">
          <a:avLst/>
        </a:prstGeom>
      </xdr:spPr>
    </xdr:pic>
    <xdr:clientData/>
  </xdr:twoCellAnchor>
  <xdr:twoCellAnchor editAs="oneCell">
    <xdr:from>
      <xdr:col>4</xdr:col>
      <xdr:colOff>15362</xdr:colOff>
      <xdr:row>162</xdr:row>
      <xdr:rowOff>171450</xdr:rowOff>
    </xdr:from>
    <xdr:to>
      <xdr:col>10</xdr:col>
      <xdr:colOff>590550</xdr:colOff>
      <xdr:row>194</xdr:row>
      <xdr:rowOff>36328</xdr:rowOff>
    </xdr:to>
    <xdr:pic>
      <xdr:nvPicPr>
        <xdr:cNvPr id="13" name="Resim 12">
          <a:extLst>
            <a:ext uri="{FF2B5EF4-FFF2-40B4-BE49-F238E27FC236}">
              <a16:creationId xmlns:a16="http://schemas.microsoft.com/office/drawing/2014/main" id="{00000000-0008-0000-06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68512" y="30384750"/>
          <a:ext cx="5051938" cy="596087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178</xdr:row>
      <xdr:rowOff>114300</xdr:rowOff>
    </xdr:from>
    <xdr:to>
      <xdr:col>3</xdr:col>
      <xdr:colOff>1616787</xdr:colOff>
      <xdr:row>217</xdr:row>
      <xdr:rowOff>143473</xdr:rowOff>
    </xdr:to>
    <xdr:pic>
      <xdr:nvPicPr>
        <xdr:cNvPr id="14" name="Resim 13">
          <a:extLst>
            <a:ext uri="{FF2B5EF4-FFF2-40B4-BE49-F238E27FC236}">
              <a16:creationId xmlns:a16="http://schemas.microsoft.com/office/drawing/2014/main" id="{00000000-0008-0000-06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375600"/>
          <a:ext cx="6141162" cy="7458673"/>
        </a:xfrm>
        <a:prstGeom prst="rect">
          <a:avLst/>
        </a:prstGeom>
      </xdr:spPr>
    </xdr:pic>
    <xdr:clientData/>
  </xdr:twoCellAnchor>
  <xdr:twoCellAnchor editAs="oneCell">
    <xdr:from>
      <xdr:col>3</xdr:col>
      <xdr:colOff>1626221</xdr:colOff>
      <xdr:row>194</xdr:row>
      <xdr:rowOff>47624</xdr:rowOff>
    </xdr:from>
    <xdr:to>
      <xdr:col>12</xdr:col>
      <xdr:colOff>76199</xdr:colOff>
      <xdr:row>230</xdr:row>
      <xdr:rowOff>100589</xdr:rowOff>
    </xdr:to>
    <xdr:pic>
      <xdr:nvPicPr>
        <xdr:cNvPr id="15" name="Resim 14">
          <a:extLst>
            <a:ext uri="{FF2B5EF4-FFF2-40B4-BE49-F238E27FC236}">
              <a16:creationId xmlns:a16="http://schemas.microsoft.com/office/drawing/2014/main" id="{00000000-0008-0000-06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50596" y="36356924"/>
          <a:ext cx="5774703" cy="69109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217</xdr:row>
      <xdr:rowOff>104774</xdr:rowOff>
    </xdr:from>
    <xdr:to>
      <xdr:col>3</xdr:col>
      <xdr:colOff>1625073</xdr:colOff>
      <xdr:row>261</xdr:row>
      <xdr:rowOff>114299</xdr:rowOff>
    </xdr:to>
    <xdr:pic>
      <xdr:nvPicPr>
        <xdr:cNvPr id="16" name="Resim 15">
          <a:extLst>
            <a:ext uri="{FF2B5EF4-FFF2-40B4-BE49-F238E27FC236}">
              <a16:creationId xmlns:a16="http://schemas.microsoft.com/office/drawing/2014/main" id="{00000000-0008-0000-06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795574"/>
          <a:ext cx="6149448" cy="8391525"/>
        </a:xfrm>
        <a:prstGeom prst="rect">
          <a:avLst/>
        </a:prstGeom>
      </xdr:spPr>
    </xdr:pic>
    <xdr:clientData/>
  </xdr:twoCellAnchor>
  <xdr:twoCellAnchor editAs="oneCell">
    <xdr:from>
      <xdr:col>4</xdr:col>
      <xdr:colOff>9525</xdr:colOff>
      <xdr:row>230</xdr:row>
      <xdr:rowOff>114290</xdr:rowOff>
    </xdr:from>
    <xdr:to>
      <xdr:col>12</xdr:col>
      <xdr:colOff>285749</xdr:colOff>
      <xdr:row>253</xdr:row>
      <xdr:rowOff>104017</xdr:rowOff>
    </xdr:to>
    <xdr:pic>
      <xdr:nvPicPr>
        <xdr:cNvPr id="17" name="Resim 16">
          <a:extLst>
            <a:ext uri="{FF2B5EF4-FFF2-40B4-BE49-F238E27FC236}">
              <a16:creationId xmlns:a16="http://schemas.microsoft.com/office/drawing/2014/main" id="{00000000-0008-0000-06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62675" y="43281590"/>
          <a:ext cx="5972174" cy="437122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261</xdr:row>
      <xdr:rowOff>114300</xdr:rowOff>
    </xdr:from>
    <xdr:to>
      <xdr:col>9</xdr:col>
      <xdr:colOff>38100</xdr:colOff>
      <xdr:row>301</xdr:row>
      <xdr:rowOff>12954</xdr:rowOff>
    </xdr:to>
    <xdr:pic>
      <xdr:nvPicPr>
        <xdr:cNvPr id="18" name="Resim 17">
          <a:extLst>
            <a:ext uri="{FF2B5EF4-FFF2-40B4-BE49-F238E27FC236}">
              <a16:creationId xmlns:a16="http://schemas.microsoft.com/office/drawing/2014/main" id="{00000000-0008-0000-06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87100"/>
          <a:ext cx="10058400" cy="7518654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Users\BRK%20LAB\Desktop\Ender%20Teke&#351;-&#305;l-10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Users\BRK%20LAB\Desktop\Ender%20Teke&#351;-nfkb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Users\BRK%20LAB\Desktop\Ender%20Teke&#351;-caspase-3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ayfa1"/>
    </sheetNames>
    <sheetDataSet>
      <sheetData sheetId="0">
        <row r="11">
          <cell r="C11">
            <v>1.631</v>
          </cell>
          <cell r="D11">
            <v>480</v>
          </cell>
        </row>
        <row r="12">
          <cell r="C12">
            <v>0.76100000000000012</v>
          </cell>
          <cell r="D12">
            <v>240</v>
          </cell>
        </row>
        <row r="13">
          <cell r="C13">
            <v>0.433</v>
          </cell>
          <cell r="D13">
            <v>120</v>
          </cell>
        </row>
        <row r="14">
          <cell r="C14">
            <v>0.26200000000000001</v>
          </cell>
          <cell r="D14">
            <v>60</v>
          </cell>
        </row>
        <row r="15">
          <cell r="C15">
            <v>0.154</v>
          </cell>
          <cell r="D15">
            <v>30</v>
          </cell>
        </row>
      </sheetData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ayfa1"/>
    </sheetNames>
    <sheetDataSet>
      <sheetData sheetId="0">
        <row r="10">
          <cell r="C10">
            <v>2.1139999999999999</v>
          </cell>
          <cell r="D10">
            <v>12</v>
          </cell>
        </row>
        <row r="11">
          <cell r="C11">
            <v>1.3959999999999999</v>
          </cell>
          <cell r="D11">
            <v>6</v>
          </cell>
        </row>
        <row r="12">
          <cell r="C12">
            <v>0.86499999999999999</v>
          </cell>
          <cell r="D12">
            <v>3</v>
          </cell>
        </row>
        <row r="13">
          <cell r="C13">
            <v>0.497</v>
          </cell>
          <cell r="D13">
            <v>1.5</v>
          </cell>
        </row>
        <row r="14">
          <cell r="C14">
            <v>0.20700000000000002</v>
          </cell>
          <cell r="D14">
            <v>0.75</v>
          </cell>
        </row>
      </sheetData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ayfa1"/>
    </sheetNames>
    <sheetDataSet>
      <sheetData sheetId="0">
        <row r="14">
          <cell r="C14">
            <v>2.5470000000000002</v>
          </cell>
          <cell r="D14">
            <v>20</v>
          </cell>
        </row>
        <row r="15">
          <cell r="C15">
            <v>1.5690000000000002</v>
          </cell>
          <cell r="D15">
            <v>5</v>
          </cell>
        </row>
        <row r="16">
          <cell r="C16">
            <v>1.0740000000000001</v>
          </cell>
          <cell r="D16">
            <v>2.5</v>
          </cell>
        </row>
        <row r="17">
          <cell r="C17">
            <v>0.67800000000000005</v>
          </cell>
          <cell r="D17">
            <v>0.63</v>
          </cell>
        </row>
        <row r="18">
          <cell r="C18">
            <v>0.316</v>
          </cell>
          <cell r="D18">
            <v>0.31</v>
          </cell>
        </row>
      </sheetData>
    </sheetDataSet>
  </externalBook>
</externalLink>
</file>

<file path=xl/theme/theme1.xml><?xml version="1.0" encoding="utf-8"?>
<a:theme xmlns:a="http://schemas.openxmlformats.org/drawingml/2006/main" name="Office Teması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L73"/>
  <sheetViews>
    <sheetView workbookViewId="0">
      <selection activeCell="B8" sqref="B8"/>
    </sheetView>
  </sheetViews>
  <sheetFormatPr defaultRowHeight="14.5" x14ac:dyDescent="0.35"/>
  <cols>
    <col min="1" max="1" width="39.54296875" customWidth="1"/>
    <col min="2" max="2" width="13.81640625" customWidth="1"/>
    <col min="3" max="3" width="10.453125" customWidth="1"/>
    <col min="4" max="4" width="10.26953125" customWidth="1"/>
    <col min="5" max="5" width="12.81640625" customWidth="1"/>
  </cols>
  <sheetData>
    <row r="2" spans="1:12" x14ac:dyDescent="0.35">
      <c r="A2" s="4">
        <v>2.407</v>
      </c>
      <c r="B2" s="5">
        <v>6.5000000000000002E-2</v>
      </c>
      <c r="C2" s="3">
        <v>0.46700000000000003</v>
      </c>
      <c r="D2" s="3">
        <v>0.49</v>
      </c>
      <c r="E2" s="3">
        <v>0.54100000000000004</v>
      </c>
      <c r="F2" s="3">
        <v>0.49299999999999999</v>
      </c>
      <c r="G2" s="3">
        <v>0.499</v>
      </c>
      <c r="H2" s="3">
        <v>0.61599999999999999</v>
      </c>
      <c r="I2" s="3">
        <v>0.59699999999999998</v>
      </c>
      <c r="J2" s="3">
        <v>0.61099999999999999</v>
      </c>
      <c r="K2" s="3">
        <v>0.59699999999999998</v>
      </c>
      <c r="L2" s="3">
        <v>0.65300000000000002</v>
      </c>
    </row>
    <row r="3" spans="1:12" x14ac:dyDescent="0.35">
      <c r="A3" s="4">
        <v>1.446</v>
      </c>
      <c r="B3" s="3">
        <v>0.40100000000000002</v>
      </c>
      <c r="C3" s="3">
        <v>0.46600000000000003</v>
      </c>
      <c r="D3" s="3">
        <v>0.504</v>
      </c>
      <c r="E3" s="3">
        <v>0.59</v>
      </c>
      <c r="F3" s="3">
        <v>0.50900000000000001</v>
      </c>
      <c r="G3" s="3">
        <v>0.52900000000000003</v>
      </c>
      <c r="H3" s="3">
        <v>0.59799999999999998</v>
      </c>
      <c r="I3" s="3">
        <v>0.61199999999999999</v>
      </c>
      <c r="J3" s="3">
        <v>0.61399999999999999</v>
      </c>
      <c r="K3" s="3">
        <v>0.65200000000000002</v>
      </c>
      <c r="L3" s="3">
        <v>0.66200000000000003</v>
      </c>
    </row>
    <row r="4" spans="1:12" x14ac:dyDescent="0.35">
      <c r="A4" s="4">
        <v>0.91500000000000004</v>
      </c>
      <c r="B4" s="3">
        <v>0.47900000000000004</v>
      </c>
      <c r="C4" s="3">
        <v>0.45</v>
      </c>
      <c r="D4" s="3">
        <v>0.46</v>
      </c>
      <c r="E4" s="3">
        <v>0.52800000000000002</v>
      </c>
      <c r="F4" s="3">
        <v>0.63700000000000001</v>
      </c>
      <c r="G4" s="3">
        <v>0.59299999999999997</v>
      </c>
      <c r="H4" s="3">
        <v>0.66300000000000003</v>
      </c>
      <c r="I4" s="3">
        <v>0.57300000000000006</v>
      </c>
      <c r="J4" s="3">
        <v>0.58199999999999996</v>
      </c>
      <c r="K4" s="3">
        <v>0.61699999999999999</v>
      </c>
      <c r="L4" s="3">
        <v>0.63700000000000001</v>
      </c>
    </row>
    <row r="5" spans="1:12" x14ac:dyDescent="0.35">
      <c r="A5" s="4">
        <v>0.44700000000000001</v>
      </c>
      <c r="B5" s="3">
        <v>0.48399999999999999</v>
      </c>
      <c r="C5" s="3">
        <v>0.48299999999999998</v>
      </c>
      <c r="D5" s="3">
        <v>0.49299999999999999</v>
      </c>
      <c r="E5" s="3">
        <v>0.56100000000000005</v>
      </c>
      <c r="F5" s="3">
        <v>0.53800000000000003</v>
      </c>
      <c r="G5" s="3">
        <v>0.58199999999999996</v>
      </c>
      <c r="H5" s="3">
        <v>0.58499999999999996</v>
      </c>
      <c r="I5" s="3">
        <v>0.503</v>
      </c>
      <c r="J5" s="3">
        <v>0.59699999999999998</v>
      </c>
      <c r="K5" s="3">
        <v>0.59899999999999998</v>
      </c>
      <c r="L5" s="3">
        <v>0.67400000000000004</v>
      </c>
    </row>
    <row r="6" spans="1:12" x14ac:dyDescent="0.35">
      <c r="A6" s="4">
        <v>0.27600000000000002</v>
      </c>
      <c r="B6" s="3">
        <v>0.42799999999999999</v>
      </c>
      <c r="C6" s="3">
        <v>0.45800000000000002</v>
      </c>
      <c r="D6" s="3"/>
      <c r="E6" s="3"/>
      <c r="F6" s="3"/>
      <c r="G6" s="3"/>
      <c r="H6" s="3"/>
      <c r="I6" s="3"/>
      <c r="J6" s="3"/>
      <c r="K6" s="3"/>
      <c r="L6" s="3"/>
    </row>
    <row r="9" spans="1:12" x14ac:dyDescent="0.35">
      <c r="B9" s="7" t="s">
        <v>6</v>
      </c>
      <c r="C9" s="7" t="s">
        <v>7</v>
      </c>
      <c r="D9" s="7" t="s">
        <v>8</v>
      </c>
      <c r="E9" s="7" t="s">
        <v>9</v>
      </c>
    </row>
    <row r="10" spans="1:12" x14ac:dyDescent="0.35">
      <c r="A10" t="s">
        <v>0</v>
      </c>
      <c r="B10" s="4">
        <v>2.407</v>
      </c>
      <c r="C10" s="1">
        <f>B10-B15</f>
        <v>2.3420000000000001</v>
      </c>
      <c r="D10" s="1">
        <v>640</v>
      </c>
      <c r="E10" s="8">
        <f>(49.548*C10*C10)+(156.8*C10)+(2.1006)</f>
        <v>641.09519627200007</v>
      </c>
    </row>
    <row r="11" spans="1:12" x14ac:dyDescent="0.35">
      <c r="A11" t="s">
        <v>1</v>
      </c>
      <c r="B11" s="4">
        <v>1.446</v>
      </c>
      <c r="C11" s="1">
        <f>B11-B15</f>
        <v>1.381</v>
      </c>
      <c r="D11" s="1">
        <v>320</v>
      </c>
      <c r="E11" s="8">
        <f t="shared" ref="E11:E15" si="0">(49.548*C11*C11)+(156.8*C11)+(2.1006)</f>
        <v>313.13741322800001</v>
      </c>
    </row>
    <row r="12" spans="1:12" x14ac:dyDescent="0.35">
      <c r="A12" t="s">
        <v>2</v>
      </c>
      <c r="B12" s="4">
        <v>0.91500000000000004</v>
      </c>
      <c r="C12" s="1">
        <f>B12-B15</f>
        <v>0.85000000000000009</v>
      </c>
      <c r="D12" s="1">
        <v>160</v>
      </c>
      <c r="E12" s="8">
        <f t="shared" si="0"/>
        <v>171.17903000000001</v>
      </c>
    </row>
    <row r="13" spans="1:12" x14ac:dyDescent="0.35">
      <c r="A13" t="s">
        <v>3</v>
      </c>
      <c r="B13" s="4">
        <v>0.47699999999999998</v>
      </c>
      <c r="C13" s="1">
        <f>B13-B15</f>
        <v>0.41199999999999998</v>
      </c>
      <c r="D13" s="1">
        <v>80</v>
      </c>
      <c r="E13" s="8">
        <f t="shared" si="0"/>
        <v>75.112675711999998</v>
      </c>
    </row>
    <row r="14" spans="1:12" x14ac:dyDescent="0.35">
      <c r="A14" t="s">
        <v>4</v>
      </c>
      <c r="B14" s="4">
        <v>0.27600000000000002</v>
      </c>
      <c r="C14" s="1">
        <f>B14-B15</f>
        <v>0.21100000000000002</v>
      </c>
      <c r="D14" s="1">
        <v>40</v>
      </c>
      <c r="E14" s="8">
        <f t="shared" si="0"/>
        <v>37.391326508000006</v>
      </c>
    </row>
    <row r="15" spans="1:12" x14ac:dyDescent="0.35">
      <c r="A15" t="s">
        <v>5</v>
      </c>
      <c r="B15" s="5">
        <v>6.5000000000000002E-2</v>
      </c>
      <c r="C15" s="1">
        <f>B15-B15</f>
        <v>0</v>
      </c>
      <c r="D15" s="1">
        <v>0</v>
      </c>
      <c r="E15" s="8">
        <f t="shared" si="0"/>
        <v>2.1006</v>
      </c>
    </row>
    <row r="24" spans="1:11" x14ac:dyDescent="0.35">
      <c r="H24" s="6"/>
      <c r="I24" s="6" t="s">
        <v>10</v>
      </c>
      <c r="J24" s="6"/>
      <c r="K24" s="6"/>
    </row>
    <row r="28" spans="1:11" x14ac:dyDescent="0.35">
      <c r="A28" s="11" t="s">
        <v>11</v>
      </c>
      <c r="B28" s="3" t="s">
        <v>6</v>
      </c>
      <c r="C28" s="2" t="s">
        <v>5</v>
      </c>
      <c r="D28" s="1" t="s">
        <v>7</v>
      </c>
      <c r="E28" s="10" t="s">
        <v>9</v>
      </c>
    </row>
    <row r="29" spans="1:11" x14ac:dyDescent="0.35">
      <c r="A29" s="12" t="s">
        <v>12</v>
      </c>
      <c r="B29" s="3">
        <v>0.40100000000000002</v>
      </c>
      <c r="C29" s="9">
        <v>6.5000000000000002E-2</v>
      </c>
      <c r="D29" s="1">
        <f t="shared" ref="D29:D73" si="1">(B29-C29)</f>
        <v>0.33600000000000002</v>
      </c>
      <c r="E29" s="8">
        <f t="shared" ref="E29:E73" si="2">(49.548*D29*D29)+(156.8*D29)+(2.1006)</f>
        <v>60.379171008000014</v>
      </c>
    </row>
    <row r="30" spans="1:11" x14ac:dyDescent="0.35">
      <c r="A30" s="12" t="s">
        <v>13</v>
      </c>
      <c r="B30" s="3">
        <v>0.47900000000000004</v>
      </c>
      <c r="C30" s="9">
        <v>6.5000000000000002E-2</v>
      </c>
      <c r="D30" s="1">
        <f t="shared" si="1"/>
        <v>0.41400000000000003</v>
      </c>
      <c r="E30" s="8">
        <f t="shared" si="2"/>
        <v>75.508129008000012</v>
      </c>
    </row>
    <row r="31" spans="1:11" x14ac:dyDescent="0.35">
      <c r="A31" s="12" t="s">
        <v>14</v>
      </c>
      <c r="B31" s="3">
        <v>0.48399999999999999</v>
      </c>
      <c r="C31" s="9">
        <v>6.5000000000000002E-2</v>
      </c>
      <c r="D31" s="1">
        <f t="shared" si="1"/>
        <v>0.41899999999999998</v>
      </c>
      <c r="E31" s="8">
        <f t="shared" si="2"/>
        <v>76.498496427999996</v>
      </c>
    </row>
    <row r="32" spans="1:11" x14ac:dyDescent="0.35">
      <c r="A32" s="12" t="s">
        <v>15</v>
      </c>
      <c r="B32" s="3">
        <v>0.42799999999999999</v>
      </c>
      <c r="C32" s="9">
        <v>6.5000000000000002E-2</v>
      </c>
      <c r="D32" s="1">
        <f t="shared" si="1"/>
        <v>0.36299999999999999</v>
      </c>
      <c r="E32" s="8">
        <f t="shared" si="2"/>
        <v>65.547890412000015</v>
      </c>
    </row>
    <row r="33" spans="1:5" x14ac:dyDescent="0.35">
      <c r="A33" s="12" t="s">
        <v>16</v>
      </c>
      <c r="B33" s="3">
        <v>0.46700000000000003</v>
      </c>
      <c r="C33" s="9">
        <v>6.5000000000000002E-2</v>
      </c>
      <c r="D33" s="1">
        <f t="shared" si="1"/>
        <v>0.40200000000000002</v>
      </c>
      <c r="E33" s="8">
        <f t="shared" si="2"/>
        <v>73.141354992000004</v>
      </c>
    </row>
    <row r="34" spans="1:5" x14ac:dyDescent="0.35">
      <c r="A34" s="12" t="s">
        <v>17</v>
      </c>
      <c r="B34" s="3">
        <v>0.46600000000000003</v>
      </c>
      <c r="C34" s="9">
        <v>6.5000000000000002E-2</v>
      </c>
      <c r="D34" s="1">
        <f t="shared" si="1"/>
        <v>0.40100000000000002</v>
      </c>
      <c r="E34" s="8">
        <f t="shared" si="2"/>
        <v>72.944767948000006</v>
      </c>
    </row>
    <row r="35" spans="1:5" x14ac:dyDescent="0.35">
      <c r="A35" s="12" t="s">
        <v>18</v>
      </c>
      <c r="B35" s="3">
        <v>0.45</v>
      </c>
      <c r="C35" s="9">
        <v>6.5000000000000002E-2</v>
      </c>
      <c r="D35" s="1">
        <f t="shared" si="1"/>
        <v>0.38500000000000001</v>
      </c>
      <c r="E35" s="8">
        <f t="shared" si="2"/>
        <v>69.812852300000017</v>
      </c>
    </row>
    <row r="36" spans="1:5" x14ac:dyDescent="0.35">
      <c r="A36" s="12" t="s">
        <v>19</v>
      </c>
      <c r="B36" s="3">
        <v>0.48299999999999998</v>
      </c>
      <c r="C36" s="9">
        <v>6.5000000000000002E-2</v>
      </c>
      <c r="D36" s="1">
        <f t="shared" si="1"/>
        <v>0.41799999999999998</v>
      </c>
      <c r="E36" s="8">
        <f t="shared" si="2"/>
        <v>76.300224752000005</v>
      </c>
    </row>
    <row r="37" spans="1:5" x14ac:dyDescent="0.35">
      <c r="A37" s="12" t="s">
        <v>20</v>
      </c>
      <c r="B37" s="3">
        <v>0.45800000000000002</v>
      </c>
      <c r="C37" s="9">
        <v>6.5000000000000002E-2</v>
      </c>
      <c r="D37" s="1">
        <f t="shared" si="1"/>
        <v>0.39300000000000002</v>
      </c>
      <c r="E37" s="8">
        <f t="shared" si="2"/>
        <v>71.375639052000011</v>
      </c>
    </row>
    <row r="38" spans="1:5" x14ac:dyDescent="0.35">
      <c r="A38" s="12" t="s">
        <v>21</v>
      </c>
      <c r="B38" s="3">
        <v>0.49</v>
      </c>
      <c r="C38" s="9">
        <v>6.5000000000000002E-2</v>
      </c>
      <c r="D38" s="1">
        <f t="shared" si="1"/>
        <v>0.42499999999999999</v>
      </c>
      <c r="E38" s="8">
        <f t="shared" si="2"/>
        <v>77.6902075</v>
      </c>
    </row>
    <row r="39" spans="1:5" x14ac:dyDescent="0.35">
      <c r="A39" s="12" t="s">
        <v>22</v>
      </c>
      <c r="B39" s="3">
        <v>0.504</v>
      </c>
      <c r="C39" s="9">
        <v>6.5000000000000002E-2</v>
      </c>
      <c r="D39" s="1">
        <f t="shared" si="1"/>
        <v>0.439</v>
      </c>
      <c r="E39" s="8">
        <f t="shared" si="2"/>
        <v>80.484740107999997</v>
      </c>
    </row>
    <row r="40" spans="1:5" x14ac:dyDescent="0.35">
      <c r="A40" s="12" t="s">
        <v>23</v>
      </c>
      <c r="B40" s="3">
        <v>0.46</v>
      </c>
      <c r="C40" s="9">
        <v>6.5000000000000002E-2</v>
      </c>
      <c r="D40" s="1">
        <f t="shared" si="1"/>
        <v>0.39500000000000002</v>
      </c>
      <c r="E40" s="8">
        <f t="shared" si="2"/>
        <v>71.767326700000012</v>
      </c>
    </row>
    <row r="41" spans="1:5" x14ac:dyDescent="0.35">
      <c r="A41" s="12" t="s">
        <v>24</v>
      </c>
      <c r="B41" s="3">
        <v>0.49299999999999999</v>
      </c>
      <c r="C41" s="9">
        <v>6.5000000000000002E-2</v>
      </c>
      <c r="D41" s="1">
        <f t="shared" si="1"/>
        <v>0.42799999999999999</v>
      </c>
      <c r="E41" s="8">
        <f t="shared" si="2"/>
        <v>78.287400832000003</v>
      </c>
    </row>
    <row r="42" spans="1:5" x14ac:dyDescent="0.35">
      <c r="A42" s="12" t="s">
        <v>25</v>
      </c>
      <c r="B42" s="3">
        <v>0.54100000000000004</v>
      </c>
      <c r="C42" s="9">
        <v>6.5000000000000002E-2</v>
      </c>
      <c r="D42" s="1">
        <f t="shared" si="1"/>
        <v>0.47600000000000003</v>
      </c>
      <c r="E42" s="8">
        <f t="shared" si="2"/>
        <v>87.963787648000007</v>
      </c>
    </row>
    <row r="43" spans="1:5" x14ac:dyDescent="0.35">
      <c r="A43" s="12" t="s">
        <v>26</v>
      </c>
      <c r="B43" s="3">
        <v>0.59</v>
      </c>
      <c r="C43" s="9">
        <v>6.5000000000000002E-2</v>
      </c>
      <c r="D43" s="1">
        <f t="shared" si="1"/>
        <v>0.52499999999999991</v>
      </c>
      <c r="E43" s="8">
        <f t="shared" si="2"/>
        <v>98.077267499999991</v>
      </c>
    </row>
    <row r="44" spans="1:5" x14ac:dyDescent="0.35">
      <c r="A44" s="12" t="s">
        <v>27</v>
      </c>
      <c r="B44" s="3">
        <v>0.52800000000000002</v>
      </c>
      <c r="C44" s="9">
        <v>6.5000000000000002E-2</v>
      </c>
      <c r="D44" s="1">
        <f t="shared" si="1"/>
        <v>0.46300000000000002</v>
      </c>
      <c r="E44" s="8">
        <f t="shared" si="2"/>
        <v>85.320555212000016</v>
      </c>
    </row>
    <row r="45" spans="1:5" x14ac:dyDescent="0.35">
      <c r="A45" s="12" t="s">
        <v>28</v>
      </c>
      <c r="B45" s="3">
        <v>0.56100000000000005</v>
      </c>
      <c r="C45" s="9">
        <v>6.5000000000000002E-2</v>
      </c>
      <c r="D45" s="1">
        <f t="shared" si="1"/>
        <v>0.49600000000000005</v>
      </c>
      <c r="E45" s="8">
        <f t="shared" si="2"/>
        <v>92.063000768000023</v>
      </c>
    </row>
    <row r="46" spans="1:5" x14ac:dyDescent="0.35">
      <c r="A46" s="12" t="s">
        <v>29</v>
      </c>
      <c r="B46" s="3">
        <v>0.49299999999999999</v>
      </c>
      <c r="C46" s="9">
        <v>6.5000000000000002E-2</v>
      </c>
      <c r="D46" s="1">
        <f t="shared" si="1"/>
        <v>0.42799999999999999</v>
      </c>
      <c r="E46" s="8">
        <f t="shared" si="2"/>
        <v>78.287400832000003</v>
      </c>
    </row>
    <row r="47" spans="1:5" x14ac:dyDescent="0.35">
      <c r="A47" s="12" t="s">
        <v>31</v>
      </c>
      <c r="B47" s="3">
        <v>0.50900000000000001</v>
      </c>
      <c r="C47" s="9">
        <v>6.5000000000000002E-2</v>
      </c>
      <c r="D47" s="1">
        <f t="shared" si="1"/>
        <v>0.44400000000000001</v>
      </c>
      <c r="E47" s="8">
        <f t="shared" si="2"/>
        <v>81.487494527999999</v>
      </c>
    </row>
    <row r="48" spans="1:5" x14ac:dyDescent="0.35">
      <c r="A48" s="12" t="s">
        <v>30</v>
      </c>
      <c r="B48" s="3">
        <v>0.63700000000000001</v>
      </c>
      <c r="C48" s="9">
        <v>6.5000000000000002E-2</v>
      </c>
      <c r="D48" s="1">
        <f t="shared" si="1"/>
        <v>0.57200000000000006</v>
      </c>
      <c r="E48" s="8">
        <f t="shared" si="2"/>
        <v>108.00151283200002</v>
      </c>
    </row>
    <row r="49" spans="1:5" x14ac:dyDescent="0.35">
      <c r="A49" s="12" t="s">
        <v>32</v>
      </c>
      <c r="B49" s="3">
        <v>0.53800000000000003</v>
      </c>
      <c r="C49" s="9">
        <v>6.5000000000000002E-2</v>
      </c>
      <c r="D49" s="1">
        <f t="shared" si="1"/>
        <v>0.47300000000000003</v>
      </c>
      <c r="E49" s="8">
        <f t="shared" si="2"/>
        <v>87.352324492000008</v>
      </c>
    </row>
    <row r="50" spans="1:5" x14ac:dyDescent="0.35">
      <c r="A50" s="12" t="s">
        <v>47</v>
      </c>
      <c r="B50" s="3">
        <v>0.499</v>
      </c>
      <c r="C50" s="9">
        <v>6.5000000000000002E-2</v>
      </c>
      <c r="D50" s="1">
        <f t="shared" si="1"/>
        <v>0.434</v>
      </c>
      <c r="E50" s="8">
        <f t="shared" si="2"/>
        <v>79.484463088000012</v>
      </c>
    </row>
    <row r="51" spans="1:5" x14ac:dyDescent="0.35">
      <c r="A51" s="12" t="s">
        <v>33</v>
      </c>
      <c r="B51" s="3">
        <v>0.52900000000000003</v>
      </c>
      <c r="C51" s="9">
        <v>6.5000000000000002E-2</v>
      </c>
      <c r="D51" s="1">
        <f t="shared" si="1"/>
        <v>0.46400000000000002</v>
      </c>
      <c r="E51" s="8">
        <f t="shared" si="2"/>
        <v>85.523286208000002</v>
      </c>
    </row>
    <row r="52" spans="1:5" x14ac:dyDescent="0.35">
      <c r="A52" s="12" t="s">
        <v>34</v>
      </c>
      <c r="B52" s="3">
        <v>0.59299999999999997</v>
      </c>
      <c r="C52" s="9">
        <v>6.5000000000000002E-2</v>
      </c>
      <c r="D52" s="1">
        <f t="shared" si="1"/>
        <v>0.52800000000000002</v>
      </c>
      <c r="E52" s="8">
        <f t="shared" si="2"/>
        <v>98.704189632000009</v>
      </c>
    </row>
    <row r="53" spans="1:5" x14ac:dyDescent="0.35">
      <c r="A53" s="12" t="s">
        <v>35</v>
      </c>
      <c r="B53" s="3">
        <v>0.58199999999999996</v>
      </c>
      <c r="C53" s="9">
        <v>6.5000000000000002E-2</v>
      </c>
      <c r="D53" s="1">
        <f t="shared" si="1"/>
        <v>0.5169999999999999</v>
      </c>
      <c r="E53" s="8">
        <f t="shared" si="2"/>
        <v>96.409835371999989</v>
      </c>
    </row>
    <row r="54" spans="1:5" x14ac:dyDescent="0.35">
      <c r="A54" s="12" t="s">
        <v>36</v>
      </c>
      <c r="B54" s="3">
        <v>0.61599999999999999</v>
      </c>
      <c r="C54" s="9">
        <v>6.5000000000000002E-2</v>
      </c>
      <c r="D54" s="1">
        <f t="shared" si="1"/>
        <v>0.55099999999999993</v>
      </c>
      <c r="E54" s="8">
        <f t="shared" si="2"/>
        <v>103.540222348</v>
      </c>
    </row>
    <row r="55" spans="1:5" x14ac:dyDescent="0.35">
      <c r="A55" s="12" t="s">
        <v>37</v>
      </c>
      <c r="B55" s="3">
        <v>0.59799999999999998</v>
      </c>
      <c r="C55" s="9">
        <v>6.5000000000000002E-2</v>
      </c>
      <c r="D55" s="1">
        <f t="shared" si="1"/>
        <v>0.53299999999999992</v>
      </c>
      <c r="E55" s="8">
        <f t="shared" si="2"/>
        <v>99.751041771999994</v>
      </c>
    </row>
    <row r="56" spans="1:5" x14ac:dyDescent="0.35">
      <c r="A56" s="12" t="s">
        <v>38</v>
      </c>
      <c r="B56" s="3">
        <v>0.66300000000000003</v>
      </c>
      <c r="C56" s="9">
        <v>6.5000000000000002E-2</v>
      </c>
      <c r="D56" s="1">
        <f t="shared" si="1"/>
        <v>0.59800000000000009</v>
      </c>
      <c r="E56" s="8">
        <f t="shared" si="2"/>
        <v>113.58556299200002</v>
      </c>
    </row>
    <row r="57" spans="1:5" x14ac:dyDescent="0.35">
      <c r="A57" s="12" t="s">
        <v>39</v>
      </c>
      <c r="B57" s="3">
        <v>0.58499999999999996</v>
      </c>
      <c r="C57" s="9">
        <v>6.5000000000000002E-2</v>
      </c>
      <c r="D57" s="1">
        <f t="shared" si="1"/>
        <v>0.52</v>
      </c>
      <c r="E57" s="8">
        <f t="shared" si="2"/>
        <v>97.034379200000018</v>
      </c>
    </row>
    <row r="58" spans="1:5" x14ac:dyDescent="0.35">
      <c r="A58" s="12" t="s">
        <v>40</v>
      </c>
      <c r="B58" s="3">
        <v>0.59699999999999998</v>
      </c>
      <c r="C58" s="9">
        <v>6.5000000000000002E-2</v>
      </c>
      <c r="D58" s="1">
        <f t="shared" si="1"/>
        <v>0.53200000000000003</v>
      </c>
      <c r="E58" s="8">
        <f t="shared" si="2"/>
        <v>99.541473152000009</v>
      </c>
    </row>
    <row r="59" spans="1:5" x14ac:dyDescent="0.35">
      <c r="A59" s="12" t="s">
        <v>41</v>
      </c>
      <c r="B59" s="3">
        <v>0.61199999999999999</v>
      </c>
      <c r="C59" s="9">
        <v>6.5000000000000002E-2</v>
      </c>
      <c r="D59" s="1">
        <f t="shared" si="1"/>
        <v>0.54699999999999993</v>
      </c>
      <c r="E59" s="8">
        <f t="shared" si="2"/>
        <v>102.69540753199999</v>
      </c>
    </row>
    <row r="60" spans="1:5" x14ac:dyDescent="0.35">
      <c r="A60" s="12" t="s">
        <v>42</v>
      </c>
      <c r="B60" s="3">
        <v>0.57300000000000006</v>
      </c>
      <c r="C60" s="9">
        <v>6.5000000000000002E-2</v>
      </c>
      <c r="D60" s="1">
        <f t="shared" si="1"/>
        <v>0.50800000000000001</v>
      </c>
      <c r="E60" s="8">
        <f t="shared" si="2"/>
        <v>94.541555072000008</v>
      </c>
    </row>
    <row r="61" spans="1:5" x14ac:dyDescent="0.35">
      <c r="A61" s="12" t="s">
        <v>45</v>
      </c>
      <c r="B61" s="3">
        <v>0.503</v>
      </c>
      <c r="C61" s="9">
        <v>6.5000000000000002E-2</v>
      </c>
      <c r="D61" s="1">
        <f t="shared" si="1"/>
        <v>0.438</v>
      </c>
      <c r="E61" s="8">
        <f t="shared" si="2"/>
        <v>80.284486512000015</v>
      </c>
    </row>
    <row r="62" spans="1:5" x14ac:dyDescent="0.35">
      <c r="A62" s="12" t="s">
        <v>43</v>
      </c>
      <c r="B62" s="3">
        <v>0.61099999999999999</v>
      </c>
      <c r="C62" s="9">
        <v>6.5000000000000002E-2</v>
      </c>
      <c r="D62" s="1">
        <f t="shared" si="1"/>
        <v>0.54600000000000004</v>
      </c>
      <c r="E62" s="8">
        <f t="shared" si="2"/>
        <v>102.48445156800001</v>
      </c>
    </row>
    <row r="63" spans="1:5" x14ac:dyDescent="0.35">
      <c r="A63" s="12" t="s">
        <v>44</v>
      </c>
      <c r="B63" s="3">
        <v>0.61399999999999999</v>
      </c>
      <c r="C63" s="9">
        <v>6.5000000000000002E-2</v>
      </c>
      <c r="D63" s="1">
        <f t="shared" si="1"/>
        <v>0.54899999999999993</v>
      </c>
      <c r="E63" s="8">
        <f t="shared" si="2"/>
        <v>103.11761674799999</v>
      </c>
    </row>
    <row r="64" spans="1:5" x14ac:dyDescent="0.35">
      <c r="A64" s="12" t="s">
        <v>46</v>
      </c>
      <c r="B64" s="3">
        <v>0.58199999999999996</v>
      </c>
      <c r="C64" s="9">
        <v>6.5000000000000002E-2</v>
      </c>
      <c r="D64" s="1">
        <f t="shared" si="1"/>
        <v>0.5169999999999999</v>
      </c>
      <c r="E64" s="8">
        <f t="shared" si="2"/>
        <v>96.409835371999989</v>
      </c>
    </row>
    <row r="65" spans="1:5" x14ac:dyDescent="0.35">
      <c r="A65" s="12" t="s">
        <v>48</v>
      </c>
      <c r="B65" s="3">
        <v>0.59699999999999998</v>
      </c>
      <c r="C65" s="9">
        <v>6.5000000000000002E-2</v>
      </c>
      <c r="D65" s="1">
        <f t="shared" si="1"/>
        <v>0.53200000000000003</v>
      </c>
      <c r="E65" s="8">
        <f t="shared" si="2"/>
        <v>99.541473152000009</v>
      </c>
    </row>
    <row r="66" spans="1:5" x14ac:dyDescent="0.35">
      <c r="A66" s="12" t="s">
        <v>49</v>
      </c>
      <c r="B66" s="3">
        <v>0.59699999999999998</v>
      </c>
      <c r="C66" s="9">
        <v>6.5000000000000002E-2</v>
      </c>
      <c r="D66" s="1">
        <f t="shared" si="1"/>
        <v>0.53200000000000003</v>
      </c>
      <c r="E66" s="8">
        <f t="shared" si="2"/>
        <v>99.541473152000009</v>
      </c>
    </row>
    <row r="67" spans="1:5" x14ac:dyDescent="0.35">
      <c r="A67" s="12" t="s">
        <v>50</v>
      </c>
      <c r="B67" s="3">
        <v>0.65200000000000002</v>
      </c>
      <c r="C67" s="9">
        <v>6.5000000000000002E-2</v>
      </c>
      <c r="D67" s="1">
        <f t="shared" si="1"/>
        <v>0.58699999999999997</v>
      </c>
      <c r="E67" s="8">
        <f t="shared" si="2"/>
        <v>111.214904812</v>
      </c>
    </row>
    <row r="68" spans="1:5" x14ac:dyDescent="0.35">
      <c r="A68" s="12" t="s">
        <v>51</v>
      </c>
      <c r="B68" s="3">
        <v>0.61699999999999999</v>
      </c>
      <c r="C68" s="9">
        <v>6.5000000000000002E-2</v>
      </c>
      <c r="D68" s="1">
        <f t="shared" si="1"/>
        <v>0.55200000000000005</v>
      </c>
      <c r="E68" s="8">
        <f t="shared" si="2"/>
        <v>103.75167379200002</v>
      </c>
    </row>
    <row r="69" spans="1:5" x14ac:dyDescent="0.35">
      <c r="A69" s="12" t="s">
        <v>52</v>
      </c>
      <c r="B69" s="3">
        <v>0.59899999999999998</v>
      </c>
      <c r="C69" s="9">
        <v>6.5000000000000002E-2</v>
      </c>
      <c r="D69" s="1">
        <f t="shared" si="1"/>
        <v>0.53400000000000003</v>
      </c>
      <c r="E69" s="8">
        <f t="shared" si="2"/>
        <v>99.96070948800002</v>
      </c>
    </row>
    <row r="70" spans="1:5" x14ac:dyDescent="0.35">
      <c r="A70" s="12" t="s">
        <v>53</v>
      </c>
      <c r="B70" s="3">
        <v>0.65300000000000002</v>
      </c>
      <c r="C70" s="9">
        <v>6.5000000000000002E-2</v>
      </c>
      <c r="D70" s="1">
        <f t="shared" si="1"/>
        <v>0.58800000000000008</v>
      </c>
      <c r="E70" s="8">
        <f t="shared" si="2"/>
        <v>111.42992371200002</v>
      </c>
    </row>
    <row r="71" spans="1:5" x14ac:dyDescent="0.35">
      <c r="A71" s="12" t="s">
        <v>54</v>
      </c>
      <c r="B71" s="3">
        <v>0.66200000000000003</v>
      </c>
      <c r="C71" s="9">
        <v>6.5000000000000002E-2</v>
      </c>
      <c r="D71" s="1">
        <f t="shared" si="1"/>
        <v>0.59699999999999998</v>
      </c>
      <c r="E71" s="8">
        <f t="shared" si="2"/>
        <v>113.36955313200001</v>
      </c>
    </row>
    <row r="72" spans="1:5" x14ac:dyDescent="0.35">
      <c r="A72" s="12" t="s">
        <v>55</v>
      </c>
      <c r="B72" s="3">
        <v>0.63700000000000001</v>
      </c>
      <c r="C72" s="9">
        <v>6.5000000000000002E-2</v>
      </c>
      <c r="D72" s="1">
        <f t="shared" si="1"/>
        <v>0.57200000000000006</v>
      </c>
      <c r="E72" s="8">
        <f t="shared" si="2"/>
        <v>108.00151283200002</v>
      </c>
    </row>
    <row r="73" spans="1:5" x14ac:dyDescent="0.35">
      <c r="A73" s="12" t="s">
        <v>56</v>
      </c>
      <c r="B73" s="3">
        <v>0.67400000000000004</v>
      </c>
      <c r="C73" s="9">
        <v>6.5000000000000002E-2</v>
      </c>
      <c r="D73" s="1">
        <f t="shared" si="1"/>
        <v>0.60899999999999999</v>
      </c>
      <c r="E73" s="8">
        <f t="shared" si="2"/>
        <v>115.968211788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2:L75"/>
  <sheetViews>
    <sheetView workbookViewId="0">
      <selection activeCell="S7" sqref="S7:S8"/>
    </sheetView>
  </sheetViews>
  <sheetFormatPr defaultRowHeight="14.5" x14ac:dyDescent="0.35"/>
  <cols>
    <col min="1" max="1" width="40" customWidth="1"/>
    <col min="2" max="2" width="13.26953125" customWidth="1"/>
    <col min="3" max="3" width="12" customWidth="1"/>
    <col min="4" max="4" width="10.453125" customWidth="1"/>
    <col min="5" max="5" width="13.26953125" customWidth="1"/>
  </cols>
  <sheetData>
    <row r="2" spans="1:12" x14ac:dyDescent="0.35">
      <c r="A2" s="4">
        <v>1.694</v>
      </c>
      <c r="B2" s="5">
        <v>6.3E-2</v>
      </c>
      <c r="C2" s="3">
        <v>0.42399999999999999</v>
      </c>
      <c r="D2" s="3">
        <v>0.40100000000000002</v>
      </c>
      <c r="E2" s="3">
        <v>0.44800000000000001</v>
      </c>
      <c r="F2" s="3">
        <v>0.43099999999999999</v>
      </c>
      <c r="G2" s="3">
        <v>0.54400000000000004</v>
      </c>
      <c r="H2" s="3">
        <v>0.59299999999999997</v>
      </c>
      <c r="I2" s="3">
        <v>0.53500000000000003</v>
      </c>
      <c r="J2" s="3">
        <v>0.52900000000000003</v>
      </c>
      <c r="K2" s="3">
        <v>0.51700000000000002</v>
      </c>
      <c r="L2" s="3">
        <v>0.50800000000000001</v>
      </c>
    </row>
    <row r="3" spans="1:12" x14ac:dyDescent="0.35">
      <c r="A3" s="4">
        <v>0.82400000000000007</v>
      </c>
      <c r="B3" s="3">
        <v>0.40500000000000003</v>
      </c>
      <c r="C3" s="3">
        <v>0.42899999999999999</v>
      </c>
      <c r="D3" s="3">
        <v>0.46900000000000003</v>
      </c>
      <c r="E3" s="3">
        <v>0.45600000000000002</v>
      </c>
      <c r="F3" s="3">
        <v>0.49299999999999999</v>
      </c>
      <c r="G3" s="3">
        <v>0.56200000000000006</v>
      </c>
      <c r="H3" s="3">
        <v>0.56000000000000005</v>
      </c>
      <c r="I3" s="3">
        <v>0.53</v>
      </c>
      <c r="J3" s="3">
        <v>0.59399999999999997</v>
      </c>
      <c r="K3" s="3">
        <v>0.621</v>
      </c>
      <c r="L3" s="3">
        <v>0.65800000000000003</v>
      </c>
    </row>
    <row r="4" spans="1:12" x14ac:dyDescent="0.35">
      <c r="A4" s="4">
        <v>0.496</v>
      </c>
      <c r="B4" s="3">
        <v>0.39200000000000002</v>
      </c>
      <c r="C4" s="3">
        <v>0.35000000000000003</v>
      </c>
      <c r="D4" s="3">
        <v>0.44700000000000001</v>
      </c>
      <c r="E4" s="3">
        <v>0.42099999999999999</v>
      </c>
      <c r="F4" s="3">
        <v>0.60699999999999998</v>
      </c>
      <c r="G4" s="3">
        <v>0.60899999999999999</v>
      </c>
      <c r="H4" s="3">
        <v>0.61599999999999999</v>
      </c>
      <c r="I4" s="3">
        <v>0.56200000000000006</v>
      </c>
      <c r="J4" s="3">
        <v>0.54</v>
      </c>
      <c r="K4" s="3">
        <v>0.51900000000000002</v>
      </c>
      <c r="L4" s="3">
        <v>0.61199999999999999</v>
      </c>
    </row>
    <row r="5" spans="1:12" x14ac:dyDescent="0.35">
      <c r="A5" s="4">
        <v>0.32500000000000001</v>
      </c>
      <c r="B5" s="3">
        <v>0.439</v>
      </c>
      <c r="C5" s="3">
        <v>0.49099999999999999</v>
      </c>
      <c r="D5" s="3">
        <v>0.46</v>
      </c>
      <c r="E5" s="3">
        <v>0.439</v>
      </c>
      <c r="F5" s="3">
        <v>0.47200000000000003</v>
      </c>
      <c r="G5" s="3">
        <v>0.47000000000000003</v>
      </c>
      <c r="H5" s="3">
        <v>0.55700000000000005</v>
      </c>
      <c r="I5" s="3">
        <v>0.497</v>
      </c>
      <c r="J5" s="3">
        <v>0.57000000000000006</v>
      </c>
      <c r="K5" s="3">
        <v>0.49099999999999999</v>
      </c>
      <c r="L5" s="3">
        <v>0.64900000000000002</v>
      </c>
    </row>
    <row r="6" spans="1:12" x14ac:dyDescent="0.35">
      <c r="A6" s="4">
        <v>0.217</v>
      </c>
      <c r="B6" s="3">
        <v>0.495</v>
      </c>
      <c r="C6" s="3">
        <v>0.55500000000000005</v>
      </c>
      <c r="D6" s="3"/>
      <c r="E6" s="3"/>
      <c r="F6" s="3"/>
      <c r="G6" s="3"/>
      <c r="H6" s="3"/>
      <c r="I6" s="3"/>
      <c r="J6" s="3"/>
      <c r="K6" s="3"/>
      <c r="L6" s="3"/>
    </row>
    <row r="10" spans="1:12" x14ac:dyDescent="0.35">
      <c r="B10" s="7" t="s">
        <v>6</v>
      </c>
      <c r="C10" s="7" t="s">
        <v>7</v>
      </c>
      <c r="D10" s="7" t="s">
        <v>8</v>
      </c>
      <c r="E10" s="7" t="s">
        <v>9</v>
      </c>
    </row>
    <row r="11" spans="1:12" x14ac:dyDescent="0.35">
      <c r="A11" t="s">
        <v>0</v>
      </c>
      <c r="B11" s="4">
        <v>1.694</v>
      </c>
      <c r="C11" s="1">
        <f>B11-B16</f>
        <v>1.631</v>
      </c>
      <c r="D11" s="1">
        <v>480</v>
      </c>
      <c r="E11" s="8">
        <f>(-44.55*C11*C11)+(388.4*C11)-(34.406)</f>
        <v>480.56422744999992</v>
      </c>
    </row>
    <row r="12" spans="1:12" x14ac:dyDescent="0.35">
      <c r="A12" t="s">
        <v>1</v>
      </c>
      <c r="B12" s="4">
        <v>0.82400000000000007</v>
      </c>
      <c r="C12" s="1">
        <f>B12-B16</f>
        <v>0.76100000000000012</v>
      </c>
      <c r="D12" s="1">
        <v>240</v>
      </c>
      <c r="E12" s="8">
        <f t="shared" ref="E12:E15" si="0">(-44.55*C12*C12)+(388.4*C12)-(34.406)</f>
        <v>235.36655945000001</v>
      </c>
    </row>
    <row r="13" spans="1:12" x14ac:dyDescent="0.35">
      <c r="A13" t="s">
        <v>2</v>
      </c>
      <c r="B13" s="4">
        <v>0.496</v>
      </c>
      <c r="C13" s="1">
        <f>B13-B16</f>
        <v>0.433</v>
      </c>
      <c r="D13" s="1">
        <v>120</v>
      </c>
      <c r="E13" s="8">
        <f t="shared" si="0"/>
        <v>125.41856504999998</v>
      </c>
    </row>
    <row r="14" spans="1:12" x14ac:dyDescent="0.35">
      <c r="A14" t="s">
        <v>3</v>
      </c>
      <c r="B14" s="4">
        <v>0.32500000000000001</v>
      </c>
      <c r="C14" s="1">
        <f>B14-B16</f>
        <v>0.26200000000000001</v>
      </c>
      <c r="D14" s="1">
        <v>60</v>
      </c>
      <c r="E14" s="8">
        <f t="shared" si="0"/>
        <v>64.296709800000002</v>
      </c>
    </row>
    <row r="15" spans="1:12" x14ac:dyDescent="0.35">
      <c r="A15" t="s">
        <v>4</v>
      </c>
      <c r="B15" s="4">
        <v>0.217</v>
      </c>
      <c r="C15" s="1">
        <f>B15-B16</f>
        <v>0.154</v>
      </c>
      <c r="D15" s="1">
        <v>30</v>
      </c>
      <c r="E15" s="8">
        <f t="shared" si="0"/>
        <v>24.351052199999998</v>
      </c>
    </row>
    <row r="16" spans="1:12" x14ac:dyDescent="0.35">
      <c r="A16" t="s">
        <v>5</v>
      </c>
      <c r="B16" s="5">
        <v>6.3E-2</v>
      </c>
      <c r="C16" s="1">
        <f>B16-B16</f>
        <v>0</v>
      </c>
      <c r="D16" s="1">
        <v>0</v>
      </c>
      <c r="E16" s="8">
        <v>0</v>
      </c>
    </row>
    <row r="25" spans="1:11" x14ac:dyDescent="0.35">
      <c r="H25" s="6"/>
      <c r="I25" s="6" t="s">
        <v>57</v>
      </c>
      <c r="J25" s="6"/>
      <c r="K25" s="6"/>
    </row>
    <row r="30" spans="1:11" x14ac:dyDescent="0.35">
      <c r="A30" s="11" t="s">
        <v>11</v>
      </c>
      <c r="B30" s="3" t="s">
        <v>6</v>
      </c>
      <c r="C30" s="2" t="s">
        <v>5</v>
      </c>
      <c r="D30" s="1" t="s">
        <v>7</v>
      </c>
      <c r="E30" s="10" t="s">
        <v>9</v>
      </c>
    </row>
    <row r="31" spans="1:11" x14ac:dyDescent="0.35">
      <c r="A31" s="12" t="s">
        <v>12</v>
      </c>
      <c r="B31" s="3">
        <v>0.40500000000000003</v>
      </c>
      <c r="C31" s="9">
        <v>6.3E-2</v>
      </c>
      <c r="D31" s="1">
        <f t="shared" ref="D31:D75" si="1">(B31-C31)</f>
        <v>0.34200000000000003</v>
      </c>
      <c r="E31" s="8">
        <f t="shared" ref="E31:E75" si="2">(-44.55*D31*D31)+(388.4*D31)-(34.406)</f>
        <v>93.216053799999997</v>
      </c>
    </row>
    <row r="32" spans="1:11" x14ac:dyDescent="0.35">
      <c r="A32" s="12" t="s">
        <v>13</v>
      </c>
      <c r="B32" s="3">
        <v>0.39200000000000002</v>
      </c>
      <c r="C32" s="9">
        <v>6.3E-2</v>
      </c>
      <c r="D32" s="1">
        <f t="shared" si="1"/>
        <v>0.32900000000000001</v>
      </c>
      <c r="E32" s="8">
        <f t="shared" si="2"/>
        <v>88.555463449999991</v>
      </c>
    </row>
    <row r="33" spans="1:5" x14ac:dyDescent="0.35">
      <c r="A33" s="12" t="s">
        <v>14</v>
      </c>
      <c r="B33" s="3">
        <v>0.439</v>
      </c>
      <c r="C33" s="9">
        <v>6.3E-2</v>
      </c>
      <c r="D33" s="1">
        <f t="shared" si="1"/>
        <v>0.376</v>
      </c>
      <c r="E33" s="8">
        <f t="shared" si="2"/>
        <v>105.3340992</v>
      </c>
    </row>
    <row r="34" spans="1:5" x14ac:dyDescent="0.35">
      <c r="A34" s="12" t="s">
        <v>15</v>
      </c>
      <c r="B34" s="3">
        <v>0.495</v>
      </c>
      <c r="C34" s="9">
        <v>6.3E-2</v>
      </c>
      <c r="D34" s="1">
        <f t="shared" si="1"/>
        <v>0.432</v>
      </c>
      <c r="E34" s="8">
        <f t="shared" si="2"/>
        <v>125.06870079999999</v>
      </c>
    </row>
    <row r="35" spans="1:5" x14ac:dyDescent="0.35">
      <c r="A35" s="12" t="s">
        <v>16</v>
      </c>
      <c r="B35" s="3">
        <v>0.42399999999999999</v>
      </c>
      <c r="C35" s="9">
        <v>6.3E-2</v>
      </c>
      <c r="D35" s="1">
        <f t="shared" si="1"/>
        <v>0.36099999999999999</v>
      </c>
      <c r="E35" s="8">
        <f t="shared" si="2"/>
        <v>100.00059944999998</v>
      </c>
    </row>
    <row r="36" spans="1:5" x14ac:dyDescent="0.35">
      <c r="A36" s="12" t="s">
        <v>17</v>
      </c>
      <c r="B36" s="3">
        <v>0.42899999999999999</v>
      </c>
      <c r="C36" s="9">
        <v>6.3E-2</v>
      </c>
      <c r="D36" s="1">
        <f t="shared" si="1"/>
        <v>0.36599999999999999</v>
      </c>
      <c r="E36" s="8">
        <f t="shared" si="2"/>
        <v>101.78066019999997</v>
      </c>
    </row>
    <row r="37" spans="1:5" x14ac:dyDescent="0.35">
      <c r="A37" s="12" t="s">
        <v>18</v>
      </c>
      <c r="B37" s="3">
        <v>0.35000000000000003</v>
      </c>
      <c r="C37" s="9">
        <v>6.3E-2</v>
      </c>
      <c r="D37" s="1">
        <f t="shared" si="1"/>
        <v>0.28700000000000003</v>
      </c>
      <c r="E37" s="8">
        <f t="shared" si="2"/>
        <v>73.395261050000016</v>
      </c>
    </row>
    <row r="38" spans="1:5" x14ac:dyDescent="0.35">
      <c r="A38" s="12" t="s">
        <v>19</v>
      </c>
      <c r="B38" s="3">
        <v>0.49099999999999999</v>
      </c>
      <c r="C38" s="9">
        <v>6.3E-2</v>
      </c>
      <c r="D38" s="1">
        <f t="shared" si="1"/>
        <v>0.42799999999999999</v>
      </c>
      <c r="E38" s="8">
        <f t="shared" si="2"/>
        <v>123.66835279999998</v>
      </c>
    </row>
    <row r="39" spans="1:5" x14ac:dyDescent="0.35">
      <c r="A39" s="12" t="s">
        <v>20</v>
      </c>
      <c r="B39" s="3">
        <v>0.55500000000000005</v>
      </c>
      <c r="C39" s="9">
        <v>6.3E-2</v>
      </c>
      <c r="D39" s="1">
        <f t="shared" si="1"/>
        <v>0.49200000000000005</v>
      </c>
      <c r="E39" s="8">
        <f t="shared" si="2"/>
        <v>145.90284880000002</v>
      </c>
    </row>
    <row r="40" spans="1:5" x14ac:dyDescent="0.35">
      <c r="A40" s="12" t="s">
        <v>21</v>
      </c>
      <c r="B40" s="3">
        <v>0.40100000000000002</v>
      </c>
      <c r="C40" s="9">
        <v>6.3E-2</v>
      </c>
      <c r="D40" s="1">
        <f t="shared" si="1"/>
        <v>0.33800000000000002</v>
      </c>
      <c r="E40" s="8">
        <f t="shared" si="2"/>
        <v>91.7836298</v>
      </c>
    </row>
    <row r="41" spans="1:5" x14ac:dyDescent="0.35">
      <c r="A41" s="12" t="s">
        <v>22</v>
      </c>
      <c r="B41" s="3">
        <v>0.46900000000000003</v>
      </c>
      <c r="C41" s="9">
        <v>6.3E-2</v>
      </c>
      <c r="D41" s="1">
        <f t="shared" si="1"/>
        <v>0.40600000000000003</v>
      </c>
      <c r="E41" s="8">
        <f t="shared" si="2"/>
        <v>115.94095620000002</v>
      </c>
    </row>
    <row r="42" spans="1:5" x14ac:dyDescent="0.35">
      <c r="A42" s="12" t="s">
        <v>23</v>
      </c>
      <c r="B42" s="3">
        <v>0.44700000000000001</v>
      </c>
      <c r="C42" s="9">
        <v>6.3E-2</v>
      </c>
      <c r="D42" s="1">
        <f t="shared" si="1"/>
        <v>0.38400000000000001</v>
      </c>
      <c r="E42" s="8">
        <f t="shared" si="2"/>
        <v>108.17043519999999</v>
      </c>
    </row>
    <row r="43" spans="1:5" x14ac:dyDescent="0.35">
      <c r="A43" s="12" t="s">
        <v>24</v>
      </c>
      <c r="B43" s="3">
        <v>0.46</v>
      </c>
      <c r="C43" s="9">
        <v>6.3E-2</v>
      </c>
      <c r="D43" s="1">
        <f t="shared" si="1"/>
        <v>0.39700000000000002</v>
      </c>
      <c r="E43" s="8">
        <f t="shared" si="2"/>
        <v>112.76731904999997</v>
      </c>
    </row>
    <row r="44" spans="1:5" x14ac:dyDescent="0.35">
      <c r="A44" s="12" t="s">
        <v>25</v>
      </c>
      <c r="B44" s="3">
        <v>0.44800000000000001</v>
      </c>
      <c r="C44" s="9">
        <v>6.3E-2</v>
      </c>
      <c r="D44" s="1">
        <f t="shared" si="1"/>
        <v>0.38500000000000001</v>
      </c>
      <c r="E44" s="8">
        <f t="shared" si="2"/>
        <v>108.52457625</v>
      </c>
    </row>
    <row r="45" spans="1:5" x14ac:dyDescent="0.35">
      <c r="A45" s="12" t="s">
        <v>26</v>
      </c>
      <c r="B45" s="3">
        <v>0.45600000000000002</v>
      </c>
      <c r="C45" s="9">
        <v>6.3E-2</v>
      </c>
      <c r="D45" s="1">
        <f t="shared" si="1"/>
        <v>0.39300000000000002</v>
      </c>
      <c r="E45" s="8">
        <f t="shared" si="2"/>
        <v>111.35449704999999</v>
      </c>
    </row>
    <row r="46" spans="1:5" x14ac:dyDescent="0.35">
      <c r="A46" s="12" t="s">
        <v>27</v>
      </c>
      <c r="B46" s="3">
        <v>0.42099999999999999</v>
      </c>
      <c r="C46" s="9">
        <v>6.3E-2</v>
      </c>
      <c r="D46" s="1">
        <f t="shared" si="1"/>
        <v>0.35799999999999998</v>
      </c>
      <c r="E46" s="8">
        <f t="shared" si="2"/>
        <v>98.93149379999997</v>
      </c>
    </row>
    <row r="47" spans="1:5" x14ac:dyDescent="0.35">
      <c r="A47" s="12" t="s">
        <v>28</v>
      </c>
      <c r="B47" s="3">
        <v>0.439</v>
      </c>
      <c r="C47" s="9">
        <v>6.3E-2</v>
      </c>
      <c r="D47" s="1">
        <f t="shared" si="1"/>
        <v>0.376</v>
      </c>
      <c r="E47" s="8">
        <f t="shared" si="2"/>
        <v>105.3340992</v>
      </c>
    </row>
    <row r="48" spans="1:5" x14ac:dyDescent="0.35">
      <c r="A48" s="12" t="s">
        <v>29</v>
      </c>
      <c r="B48" s="3">
        <v>0.43099999999999999</v>
      </c>
      <c r="C48" s="9">
        <v>6.3E-2</v>
      </c>
      <c r="D48" s="1">
        <f t="shared" si="1"/>
        <v>0.36799999999999999</v>
      </c>
      <c r="E48" s="8">
        <f t="shared" si="2"/>
        <v>102.49206079999999</v>
      </c>
    </row>
    <row r="49" spans="1:5" x14ac:dyDescent="0.35">
      <c r="A49" s="12" t="s">
        <v>31</v>
      </c>
      <c r="B49" s="3">
        <v>0.49299999999999999</v>
      </c>
      <c r="C49" s="9">
        <v>6.3E-2</v>
      </c>
      <c r="D49" s="1">
        <f t="shared" si="1"/>
        <v>0.43</v>
      </c>
      <c r="E49" s="8">
        <f t="shared" si="2"/>
        <v>124.36870500000001</v>
      </c>
    </row>
    <row r="50" spans="1:5" x14ac:dyDescent="0.35">
      <c r="A50" s="12" t="s">
        <v>30</v>
      </c>
      <c r="B50" s="3">
        <v>0.60699999999999998</v>
      </c>
      <c r="C50" s="9">
        <v>6.3E-2</v>
      </c>
      <c r="D50" s="1">
        <f t="shared" si="1"/>
        <v>0.54400000000000004</v>
      </c>
      <c r="E50" s="8">
        <f t="shared" si="2"/>
        <v>163.69965120000001</v>
      </c>
    </row>
    <row r="51" spans="1:5" x14ac:dyDescent="0.35">
      <c r="A51" s="12" t="s">
        <v>32</v>
      </c>
      <c r="B51" s="3">
        <v>0.47200000000000003</v>
      </c>
      <c r="C51" s="9">
        <v>6.3E-2</v>
      </c>
      <c r="D51" s="1">
        <f t="shared" si="1"/>
        <v>0.40900000000000003</v>
      </c>
      <c r="E51" s="8">
        <f t="shared" si="2"/>
        <v>116.99723145000002</v>
      </c>
    </row>
    <row r="52" spans="1:5" x14ac:dyDescent="0.35">
      <c r="A52" s="12" t="s">
        <v>47</v>
      </c>
      <c r="B52" s="3">
        <v>0.54400000000000004</v>
      </c>
      <c r="C52" s="9">
        <v>6.3E-2</v>
      </c>
      <c r="D52" s="1">
        <f t="shared" si="1"/>
        <v>0.48100000000000004</v>
      </c>
      <c r="E52" s="8">
        <f t="shared" si="2"/>
        <v>142.10726744999999</v>
      </c>
    </row>
    <row r="53" spans="1:5" x14ac:dyDescent="0.35">
      <c r="A53" s="12" t="s">
        <v>33</v>
      </c>
      <c r="B53" s="3">
        <v>0.56200000000000006</v>
      </c>
      <c r="C53" s="9">
        <v>6.3E-2</v>
      </c>
      <c r="D53" s="1">
        <f t="shared" si="1"/>
        <v>0.49900000000000005</v>
      </c>
      <c r="E53" s="8">
        <f t="shared" si="2"/>
        <v>148.31260544999998</v>
      </c>
    </row>
    <row r="54" spans="1:5" x14ac:dyDescent="0.35">
      <c r="A54" s="12" t="s">
        <v>34</v>
      </c>
      <c r="B54" s="3">
        <v>0.60899999999999999</v>
      </c>
      <c r="C54" s="9">
        <v>6.3E-2</v>
      </c>
      <c r="D54" s="1">
        <f t="shared" si="1"/>
        <v>0.54600000000000004</v>
      </c>
      <c r="E54" s="8">
        <f t="shared" si="2"/>
        <v>164.37933220000002</v>
      </c>
    </row>
    <row r="55" spans="1:5" x14ac:dyDescent="0.35">
      <c r="A55" s="12" t="s">
        <v>35</v>
      </c>
      <c r="B55" s="3">
        <v>0.47000000000000003</v>
      </c>
      <c r="C55" s="9">
        <v>6.3E-2</v>
      </c>
      <c r="D55" s="1">
        <f t="shared" si="1"/>
        <v>0.40700000000000003</v>
      </c>
      <c r="E55" s="8">
        <f t="shared" si="2"/>
        <v>116.29313704999998</v>
      </c>
    </row>
    <row r="56" spans="1:5" x14ac:dyDescent="0.35">
      <c r="A56" s="12" t="s">
        <v>36</v>
      </c>
      <c r="B56" s="3">
        <v>0.59299999999999997</v>
      </c>
      <c r="C56" s="9">
        <v>6.3E-2</v>
      </c>
      <c r="D56" s="1">
        <f t="shared" si="1"/>
        <v>0.53</v>
      </c>
      <c r="E56" s="8">
        <f t="shared" si="2"/>
        <v>158.931905</v>
      </c>
    </row>
    <row r="57" spans="1:5" x14ac:dyDescent="0.35">
      <c r="A57" s="12" t="s">
        <v>37</v>
      </c>
      <c r="B57" s="3">
        <v>0.56000000000000005</v>
      </c>
      <c r="C57" s="9">
        <v>6.3E-2</v>
      </c>
      <c r="D57" s="1">
        <f t="shared" si="1"/>
        <v>0.49700000000000005</v>
      </c>
      <c r="E57" s="8">
        <f t="shared" si="2"/>
        <v>147.62454905000001</v>
      </c>
    </row>
    <row r="58" spans="1:5" x14ac:dyDescent="0.35">
      <c r="A58" s="12" t="s">
        <v>38</v>
      </c>
      <c r="B58" s="3">
        <v>0.61599999999999999</v>
      </c>
      <c r="C58" s="9">
        <v>6.3E-2</v>
      </c>
      <c r="D58" s="1">
        <f t="shared" si="1"/>
        <v>0.55299999999999994</v>
      </c>
      <c r="E58" s="8">
        <f t="shared" si="2"/>
        <v>166.75540904999997</v>
      </c>
    </row>
    <row r="59" spans="1:5" x14ac:dyDescent="0.35">
      <c r="A59" s="12" t="s">
        <v>39</v>
      </c>
      <c r="B59" s="3">
        <v>0.55700000000000005</v>
      </c>
      <c r="C59" s="9">
        <v>6.3E-2</v>
      </c>
      <c r="D59" s="1">
        <f t="shared" si="1"/>
        <v>0.49400000000000005</v>
      </c>
      <c r="E59" s="8">
        <f t="shared" si="2"/>
        <v>146.5917962</v>
      </c>
    </row>
    <row r="60" spans="1:5" x14ac:dyDescent="0.35">
      <c r="A60" s="12" t="s">
        <v>40</v>
      </c>
      <c r="B60" s="3">
        <v>0.53500000000000003</v>
      </c>
      <c r="C60" s="9">
        <v>6.3E-2</v>
      </c>
      <c r="D60" s="1">
        <f t="shared" si="1"/>
        <v>0.47200000000000003</v>
      </c>
      <c r="E60" s="8">
        <f t="shared" si="2"/>
        <v>138.99377280000002</v>
      </c>
    </row>
    <row r="61" spans="1:5" x14ac:dyDescent="0.35">
      <c r="A61" s="12" t="s">
        <v>41</v>
      </c>
      <c r="B61" s="3">
        <v>0.53</v>
      </c>
      <c r="C61" s="9">
        <v>6.3E-2</v>
      </c>
      <c r="D61" s="1">
        <f t="shared" si="1"/>
        <v>0.46700000000000003</v>
      </c>
      <c r="E61" s="8">
        <f t="shared" si="2"/>
        <v>137.26093505</v>
      </c>
    </row>
    <row r="62" spans="1:5" x14ac:dyDescent="0.35">
      <c r="A62" s="12" t="s">
        <v>42</v>
      </c>
      <c r="B62" s="3">
        <v>0.56200000000000006</v>
      </c>
      <c r="C62" s="9">
        <v>6.3E-2</v>
      </c>
      <c r="D62" s="1">
        <f t="shared" si="1"/>
        <v>0.49900000000000005</v>
      </c>
      <c r="E62" s="8">
        <f t="shared" si="2"/>
        <v>148.31260544999998</v>
      </c>
    </row>
    <row r="63" spans="1:5" x14ac:dyDescent="0.35">
      <c r="A63" s="12" t="s">
        <v>45</v>
      </c>
      <c r="B63" s="3">
        <v>0.497</v>
      </c>
      <c r="C63" s="9">
        <v>6.3E-2</v>
      </c>
      <c r="D63" s="1">
        <f t="shared" si="1"/>
        <v>0.434</v>
      </c>
      <c r="E63" s="8">
        <f t="shared" si="2"/>
        <v>125.76834019999998</v>
      </c>
    </row>
    <row r="64" spans="1:5" x14ac:dyDescent="0.35">
      <c r="A64" s="12" t="s">
        <v>43</v>
      </c>
      <c r="B64" s="3">
        <v>0.52900000000000003</v>
      </c>
      <c r="C64" s="9">
        <v>6.3E-2</v>
      </c>
      <c r="D64" s="1">
        <f t="shared" si="1"/>
        <v>0.46600000000000003</v>
      </c>
      <c r="E64" s="8">
        <f t="shared" si="2"/>
        <v>136.91410020000001</v>
      </c>
    </row>
    <row r="65" spans="1:5" x14ac:dyDescent="0.35">
      <c r="A65" s="12" t="s">
        <v>44</v>
      </c>
      <c r="B65" s="3">
        <v>0.59399999999999997</v>
      </c>
      <c r="C65" s="9">
        <v>6.3E-2</v>
      </c>
      <c r="D65" s="1">
        <f t="shared" si="1"/>
        <v>0.53099999999999992</v>
      </c>
      <c r="E65" s="8">
        <f t="shared" si="2"/>
        <v>159.27303744999998</v>
      </c>
    </row>
    <row r="66" spans="1:5" x14ac:dyDescent="0.35">
      <c r="A66" s="12" t="s">
        <v>46</v>
      </c>
      <c r="B66" s="3">
        <v>0.54</v>
      </c>
      <c r="C66" s="9">
        <v>6.3E-2</v>
      </c>
      <c r="D66" s="1">
        <f t="shared" si="1"/>
        <v>0.47700000000000004</v>
      </c>
      <c r="E66" s="8">
        <f t="shared" si="2"/>
        <v>140.72438304999997</v>
      </c>
    </row>
    <row r="67" spans="1:5" x14ac:dyDescent="0.35">
      <c r="A67" s="12" t="s">
        <v>48</v>
      </c>
      <c r="B67" s="3">
        <v>0.57000000000000006</v>
      </c>
      <c r="C67" s="9">
        <v>6.3E-2</v>
      </c>
      <c r="D67" s="1">
        <f t="shared" si="1"/>
        <v>0.50700000000000012</v>
      </c>
      <c r="E67" s="8">
        <f t="shared" si="2"/>
        <v>151.06126705000003</v>
      </c>
    </row>
    <row r="68" spans="1:5" x14ac:dyDescent="0.35">
      <c r="A68" s="12" t="s">
        <v>49</v>
      </c>
      <c r="B68" s="3">
        <v>0.51700000000000002</v>
      </c>
      <c r="C68" s="9">
        <v>6.3E-2</v>
      </c>
      <c r="D68" s="1">
        <f t="shared" si="1"/>
        <v>0.45400000000000001</v>
      </c>
      <c r="E68" s="8">
        <f t="shared" si="2"/>
        <v>132.74513219999997</v>
      </c>
    </row>
    <row r="69" spans="1:5" x14ac:dyDescent="0.35">
      <c r="A69" s="12" t="s">
        <v>50</v>
      </c>
      <c r="B69" s="3">
        <v>0.621</v>
      </c>
      <c r="C69" s="9">
        <v>6.3E-2</v>
      </c>
      <c r="D69" s="1">
        <f t="shared" si="1"/>
        <v>0.55800000000000005</v>
      </c>
      <c r="E69" s="8">
        <f t="shared" si="2"/>
        <v>168.4499338</v>
      </c>
    </row>
    <row r="70" spans="1:5" x14ac:dyDescent="0.35">
      <c r="A70" s="12" t="s">
        <v>51</v>
      </c>
      <c r="B70" s="3">
        <v>0.51900000000000002</v>
      </c>
      <c r="C70" s="9">
        <v>6.3E-2</v>
      </c>
      <c r="D70" s="1">
        <f t="shared" si="1"/>
        <v>0.45600000000000002</v>
      </c>
      <c r="E70" s="8">
        <f t="shared" si="2"/>
        <v>133.4408512</v>
      </c>
    </row>
    <row r="71" spans="1:5" x14ac:dyDescent="0.35">
      <c r="A71" s="12" t="s">
        <v>52</v>
      </c>
      <c r="B71" s="3">
        <v>0.49099999999999999</v>
      </c>
      <c r="C71" s="9">
        <v>6.3E-2</v>
      </c>
      <c r="D71" s="1">
        <f t="shared" si="1"/>
        <v>0.42799999999999999</v>
      </c>
      <c r="E71" s="8">
        <f t="shared" si="2"/>
        <v>123.66835279999998</v>
      </c>
    </row>
    <row r="72" spans="1:5" x14ac:dyDescent="0.35">
      <c r="A72" s="12" t="s">
        <v>53</v>
      </c>
      <c r="B72" s="3">
        <v>0.50800000000000001</v>
      </c>
      <c r="C72" s="9">
        <v>6.3E-2</v>
      </c>
      <c r="D72" s="1">
        <f t="shared" si="1"/>
        <v>0.44500000000000001</v>
      </c>
      <c r="E72" s="8">
        <f t="shared" si="2"/>
        <v>129.60998624999999</v>
      </c>
    </row>
    <row r="73" spans="1:5" x14ac:dyDescent="0.35">
      <c r="A73" s="12" t="s">
        <v>54</v>
      </c>
      <c r="B73" s="3">
        <v>0.65800000000000003</v>
      </c>
      <c r="C73" s="9">
        <v>6.3E-2</v>
      </c>
      <c r="D73" s="1">
        <f t="shared" si="1"/>
        <v>0.59499999999999997</v>
      </c>
      <c r="E73" s="8">
        <f t="shared" si="2"/>
        <v>180.92018624999997</v>
      </c>
    </row>
    <row r="74" spans="1:5" x14ac:dyDescent="0.35">
      <c r="A74" s="12" t="s">
        <v>55</v>
      </c>
      <c r="B74" s="3">
        <v>0.61199999999999999</v>
      </c>
      <c r="C74" s="9">
        <v>6.3E-2</v>
      </c>
      <c r="D74" s="1">
        <f t="shared" si="1"/>
        <v>0.54899999999999993</v>
      </c>
      <c r="E74" s="8">
        <f t="shared" si="2"/>
        <v>165.39818544999994</v>
      </c>
    </row>
    <row r="75" spans="1:5" x14ac:dyDescent="0.35">
      <c r="A75" s="12" t="s">
        <v>56</v>
      </c>
      <c r="B75" s="3">
        <v>0.64900000000000002</v>
      </c>
      <c r="C75" s="9">
        <v>6.3E-2</v>
      </c>
      <c r="D75" s="1">
        <f t="shared" si="1"/>
        <v>0.58600000000000008</v>
      </c>
      <c r="E75" s="8">
        <f t="shared" si="2"/>
        <v>177.8981082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2:L70"/>
  <sheetViews>
    <sheetView workbookViewId="0">
      <selection activeCell="A16" sqref="A16"/>
    </sheetView>
  </sheetViews>
  <sheetFormatPr defaultRowHeight="14.5" x14ac:dyDescent="0.35"/>
  <cols>
    <col min="1" max="1" width="40.1796875" customWidth="1"/>
    <col min="2" max="2" width="12.54296875" customWidth="1"/>
    <col min="3" max="3" width="12.81640625" customWidth="1"/>
    <col min="4" max="4" width="12.1796875" customWidth="1"/>
    <col min="5" max="5" width="11.81640625" customWidth="1"/>
  </cols>
  <sheetData>
    <row r="2" spans="1:12" x14ac:dyDescent="0.35">
      <c r="A2" s="4">
        <v>2.234</v>
      </c>
      <c r="B2" s="4">
        <v>0.32700000000000001</v>
      </c>
      <c r="C2" s="3">
        <v>0.68600000000000005</v>
      </c>
      <c r="D2" s="3">
        <v>0.73</v>
      </c>
      <c r="E2" s="3">
        <v>0.79700000000000004</v>
      </c>
      <c r="F2" s="3">
        <v>0.75</v>
      </c>
      <c r="G2" s="3">
        <v>1.01</v>
      </c>
      <c r="H2" s="3">
        <v>0.88500000000000001</v>
      </c>
      <c r="I2" s="3">
        <v>1.302</v>
      </c>
      <c r="J2" s="3">
        <v>1.0190000000000001</v>
      </c>
      <c r="K2" s="3">
        <v>1.17</v>
      </c>
      <c r="L2" s="3">
        <v>1.087</v>
      </c>
    </row>
    <row r="3" spans="1:12" x14ac:dyDescent="0.35">
      <c r="A3" s="4">
        <v>1.6160000000000001</v>
      </c>
      <c r="B3" s="5">
        <v>0.12</v>
      </c>
      <c r="C3" s="3">
        <v>0.71499999999999997</v>
      </c>
      <c r="D3" s="3">
        <v>0.81600000000000006</v>
      </c>
      <c r="E3" s="3">
        <v>0.93</v>
      </c>
      <c r="F3" s="3">
        <v>0.90600000000000003</v>
      </c>
      <c r="G3" s="3">
        <v>0.82900000000000007</v>
      </c>
      <c r="H3" s="3">
        <v>1.3460000000000001</v>
      </c>
      <c r="I3" s="3">
        <v>0.85499999999999998</v>
      </c>
      <c r="J3" s="3">
        <v>0.85199999999999998</v>
      </c>
      <c r="K3" s="3">
        <v>1.129</v>
      </c>
      <c r="L3" s="3">
        <v>0.84199999999999997</v>
      </c>
    </row>
    <row r="4" spans="1:12" x14ac:dyDescent="0.35">
      <c r="A4" s="4">
        <v>0.93500000000000005</v>
      </c>
      <c r="B4" s="3">
        <v>0.94200000000000006</v>
      </c>
      <c r="C4" s="3">
        <v>0.72099999999999997</v>
      </c>
      <c r="D4" s="3">
        <v>0.80700000000000005</v>
      </c>
      <c r="E4" s="3">
        <v>0.71799999999999997</v>
      </c>
      <c r="F4" s="3">
        <v>0.78800000000000003</v>
      </c>
      <c r="G4" s="3">
        <v>1.0569999999999999</v>
      </c>
      <c r="H4" s="3">
        <v>0.78200000000000003</v>
      </c>
      <c r="I4" s="3">
        <v>0.95700000000000007</v>
      </c>
      <c r="J4" s="3">
        <v>0.93600000000000005</v>
      </c>
      <c r="K4" s="3">
        <v>0.94700000000000006</v>
      </c>
      <c r="L4" s="3">
        <v>0.89</v>
      </c>
    </row>
    <row r="5" spans="1:12" x14ac:dyDescent="0.35">
      <c r="A5" s="4">
        <v>0.71699999999999997</v>
      </c>
      <c r="B5" s="3">
        <v>0.94100000000000006</v>
      </c>
      <c r="C5" s="3">
        <v>0.90900000000000003</v>
      </c>
      <c r="D5" s="3">
        <v>0.97699999999999998</v>
      </c>
      <c r="E5" s="3">
        <v>0.86399999999999999</v>
      </c>
      <c r="F5" s="3">
        <v>0.80400000000000005</v>
      </c>
      <c r="G5" s="3">
        <v>0.755</v>
      </c>
      <c r="H5" s="3">
        <v>0.79800000000000004</v>
      </c>
      <c r="I5" s="3">
        <v>0.89900000000000002</v>
      </c>
      <c r="J5" s="3">
        <v>0.94000000000000006</v>
      </c>
      <c r="K5" s="3">
        <v>0.995</v>
      </c>
      <c r="L5" s="3">
        <v>1.0369999999999999</v>
      </c>
    </row>
    <row r="9" spans="1:12" x14ac:dyDescent="0.35">
      <c r="B9" s="7" t="s">
        <v>6</v>
      </c>
      <c r="C9" s="7" t="s">
        <v>7</v>
      </c>
      <c r="D9" s="7" t="s">
        <v>8</v>
      </c>
      <c r="E9" s="7" t="s">
        <v>9</v>
      </c>
    </row>
    <row r="10" spans="1:12" x14ac:dyDescent="0.35">
      <c r="A10" t="s">
        <v>0</v>
      </c>
      <c r="B10" s="4">
        <v>2.234</v>
      </c>
      <c r="C10" s="1">
        <f>B10-B15</f>
        <v>2.1139999999999999</v>
      </c>
      <c r="D10" s="1">
        <v>12</v>
      </c>
      <c r="E10" s="8">
        <f>(2.0293*C10*C10)+(1.1838*C10)+(0.4215)</f>
        <v>11.992986782799999</v>
      </c>
    </row>
    <row r="11" spans="1:12" x14ac:dyDescent="0.35">
      <c r="A11" t="s">
        <v>1</v>
      </c>
      <c r="B11" s="4">
        <v>1.6160000000000001</v>
      </c>
      <c r="C11" s="1">
        <f>B11-B15</f>
        <v>1.496</v>
      </c>
      <c r="D11" s="1">
        <v>6</v>
      </c>
      <c r="E11" s="8">
        <f t="shared" ref="E11:E15" si="0">(2.0293*C11*C11)+(1.1838*C11)+(0.4215)</f>
        <v>6.7340706688000003</v>
      </c>
    </row>
    <row r="12" spans="1:12" x14ac:dyDescent="0.35">
      <c r="A12" t="s">
        <v>2</v>
      </c>
      <c r="B12" s="4">
        <v>0.93500000000000005</v>
      </c>
      <c r="C12" s="1">
        <f>B12-B15</f>
        <v>0.81500000000000006</v>
      </c>
      <c r="D12" s="1">
        <v>3</v>
      </c>
      <c r="E12" s="8">
        <f t="shared" si="0"/>
        <v>2.7342087925</v>
      </c>
    </row>
    <row r="13" spans="1:12" x14ac:dyDescent="0.35">
      <c r="A13" t="s">
        <v>3</v>
      </c>
      <c r="B13" s="4">
        <v>0.71699999999999997</v>
      </c>
      <c r="C13" s="1">
        <f>B13-B15</f>
        <v>0.59699999999999998</v>
      </c>
      <c r="D13" s="1">
        <v>1.5</v>
      </c>
      <c r="E13" s="8">
        <f t="shared" si="0"/>
        <v>1.8514893836999999</v>
      </c>
    </row>
    <row r="14" spans="1:12" x14ac:dyDescent="0.35">
      <c r="A14" t="s">
        <v>4</v>
      </c>
      <c r="B14" s="4">
        <v>0.32700000000000001</v>
      </c>
      <c r="C14" s="1">
        <f>B14-B15</f>
        <v>0.20700000000000002</v>
      </c>
      <c r="D14" s="1">
        <v>0.75</v>
      </c>
      <c r="E14" s="8">
        <f t="shared" si="0"/>
        <v>0.75350007569999999</v>
      </c>
    </row>
    <row r="15" spans="1:12" x14ac:dyDescent="0.35">
      <c r="A15" t="s">
        <v>5</v>
      </c>
      <c r="B15" s="5">
        <v>0.12</v>
      </c>
      <c r="C15" s="1">
        <f>B15-B15</f>
        <v>0</v>
      </c>
      <c r="D15" s="1">
        <v>0</v>
      </c>
      <c r="E15" s="8">
        <f t="shared" si="0"/>
        <v>0.42149999999999999</v>
      </c>
    </row>
    <row r="23" spans="1:12" x14ac:dyDescent="0.35">
      <c r="I23" s="6"/>
      <c r="J23" s="6" t="s">
        <v>58</v>
      </c>
      <c r="K23" s="6"/>
      <c r="L23" s="6"/>
    </row>
    <row r="28" spans="1:12" x14ac:dyDescent="0.35">
      <c r="A28" s="11" t="s">
        <v>11</v>
      </c>
      <c r="B28" s="3" t="s">
        <v>6</v>
      </c>
      <c r="C28" s="2" t="s">
        <v>5</v>
      </c>
      <c r="D28" s="1" t="s">
        <v>7</v>
      </c>
      <c r="E28" s="10" t="s">
        <v>9</v>
      </c>
    </row>
    <row r="29" spans="1:12" x14ac:dyDescent="0.35">
      <c r="A29" s="12" t="s">
        <v>12</v>
      </c>
      <c r="B29" s="3">
        <v>0.94200000000000006</v>
      </c>
      <c r="C29" s="9">
        <v>0.12</v>
      </c>
      <c r="D29" s="1">
        <f t="shared" ref="D29:D70" si="1">(B29-C29)</f>
        <v>0.82200000000000006</v>
      </c>
      <c r="E29" s="8">
        <f t="shared" ref="E29:E70" si="2">(2.0293*D29*D29)+(1.1838*D29)+(0.4215)</f>
        <v>2.7657491412000006</v>
      </c>
    </row>
    <row r="30" spans="1:12" x14ac:dyDescent="0.35">
      <c r="A30" s="12" t="s">
        <v>13</v>
      </c>
      <c r="B30" s="3">
        <v>0.94100000000000006</v>
      </c>
      <c r="C30" s="9">
        <v>0.12</v>
      </c>
      <c r="D30" s="1">
        <f t="shared" si="1"/>
        <v>0.82100000000000006</v>
      </c>
      <c r="E30" s="8">
        <f t="shared" si="2"/>
        <v>2.7612312013000002</v>
      </c>
    </row>
    <row r="31" spans="1:12" x14ac:dyDescent="0.35">
      <c r="A31" s="12" t="s">
        <v>14</v>
      </c>
      <c r="B31" s="3">
        <v>0.68600000000000005</v>
      </c>
      <c r="C31" s="9">
        <v>0.12</v>
      </c>
      <c r="D31" s="1">
        <f t="shared" si="1"/>
        <v>0.56600000000000006</v>
      </c>
      <c r="E31" s="8">
        <f t="shared" si="2"/>
        <v>1.7416292308000001</v>
      </c>
    </row>
    <row r="32" spans="1:12" x14ac:dyDescent="0.35">
      <c r="A32" s="12" t="s">
        <v>15</v>
      </c>
      <c r="B32" s="3">
        <v>0.71499999999999997</v>
      </c>
      <c r="C32" s="9">
        <v>0.12</v>
      </c>
      <c r="D32" s="1">
        <f t="shared" si="1"/>
        <v>0.59499999999999997</v>
      </c>
      <c r="E32" s="8">
        <f t="shared" si="2"/>
        <v>1.8442839324999998</v>
      </c>
    </row>
    <row r="33" spans="1:5" x14ac:dyDescent="0.35">
      <c r="A33" s="12" t="s">
        <v>16</v>
      </c>
      <c r="B33" s="3">
        <v>0.72099999999999997</v>
      </c>
      <c r="C33" s="9">
        <v>0.12</v>
      </c>
      <c r="D33" s="1">
        <f t="shared" si="1"/>
        <v>0.60099999999999998</v>
      </c>
      <c r="E33" s="8">
        <f t="shared" si="2"/>
        <v>1.8659489893000001</v>
      </c>
    </row>
    <row r="34" spans="1:5" x14ac:dyDescent="0.35">
      <c r="A34" s="12" t="s">
        <v>17</v>
      </c>
      <c r="B34" s="3">
        <v>0.90900000000000003</v>
      </c>
      <c r="C34" s="9">
        <v>0.12</v>
      </c>
      <c r="D34" s="1">
        <f t="shared" si="1"/>
        <v>0.78900000000000003</v>
      </c>
      <c r="E34" s="8">
        <f t="shared" si="2"/>
        <v>2.6188000653000003</v>
      </c>
    </row>
    <row r="35" spans="1:5" x14ac:dyDescent="0.35">
      <c r="A35" s="12" t="s">
        <v>18</v>
      </c>
      <c r="B35" s="3">
        <v>0.73</v>
      </c>
      <c r="C35" s="9">
        <v>0.12</v>
      </c>
      <c r="D35" s="1">
        <f t="shared" si="1"/>
        <v>0.61</v>
      </c>
      <c r="E35" s="8">
        <f t="shared" si="2"/>
        <v>1.8987205299999999</v>
      </c>
    </row>
    <row r="36" spans="1:5" x14ac:dyDescent="0.35">
      <c r="A36" s="12" t="s">
        <v>19</v>
      </c>
      <c r="B36" s="3">
        <v>0.81600000000000006</v>
      </c>
      <c r="C36" s="9">
        <v>0.12</v>
      </c>
      <c r="D36" s="1">
        <f t="shared" si="1"/>
        <v>0.69600000000000006</v>
      </c>
      <c r="E36" s="8">
        <f t="shared" si="2"/>
        <v>2.2284501888000001</v>
      </c>
    </row>
    <row r="37" spans="1:5" x14ac:dyDescent="0.35">
      <c r="A37" s="12" t="s">
        <v>20</v>
      </c>
      <c r="B37" s="3">
        <v>0.80700000000000005</v>
      </c>
      <c r="C37" s="9">
        <v>0.12</v>
      </c>
      <c r="D37" s="1">
        <f t="shared" si="1"/>
        <v>0.68700000000000006</v>
      </c>
      <c r="E37" s="8">
        <f t="shared" si="2"/>
        <v>2.1925372917000003</v>
      </c>
    </row>
    <row r="38" spans="1:5" x14ac:dyDescent="0.35">
      <c r="A38" s="12" t="s">
        <v>21</v>
      </c>
      <c r="B38" s="3">
        <v>0.97699999999999998</v>
      </c>
      <c r="C38" s="9">
        <v>0.12</v>
      </c>
      <c r="D38" s="1">
        <f t="shared" si="1"/>
        <v>0.85699999999999998</v>
      </c>
      <c r="E38" s="8">
        <f t="shared" si="2"/>
        <v>2.9264339556999999</v>
      </c>
    </row>
    <row r="39" spans="1:5" x14ac:dyDescent="0.35">
      <c r="A39" s="12" t="s">
        <v>22</v>
      </c>
      <c r="B39" s="3">
        <v>0.79700000000000004</v>
      </c>
      <c r="C39" s="9">
        <v>0.12</v>
      </c>
      <c r="D39" s="1">
        <f t="shared" si="1"/>
        <v>0.67700000000000005</v>
      </c>
      <c r="E39" s="8">
        <f t="shared" si="2"/>
        <v>2.1530196397000001</v>
      </c>
    </row>
    <row r="40" spans="1:5" x14ac:dyDescent="0.35">
      <c r="A40" s="12" t="s">
        <v>23</v>
      </c>
      <c r="B40" s="3">
        <v>0.93</v>
      </c>
      <c r="C40" s="9">
        <v>0.12</v>
      </c>
      <c r="D40" s="1">
        <f t="shared" si="1"/>
        <v>0.81</v>
      </c>
      <c r="E40" s="8">
        <f t="shared" si="2"/>
        <v>2.7118017300000004</v>
      </c>
    </row>
    <row r="41" spans="1:5" x14ac:dyDescent="0.35">
      <c r="A41" s="12" t="s">
        <v>24</v>
      </c>
      <c r="B41" s="3">
        <v>0.71799999999999997</v>
      </c>
      <c r="C41" s="9">
        <v>0.12</v>
      </c>
      <c r="D41" s="1">
        <f t="shared" si="1"/>
        <v>0.59799999999999998</v>
      </c>
      <c r="E41" s="8">
        <f t="shared" si="2"/>
        <v>1.8550981972</v>
      </c>
    </row>
    <row r="42" spans="1:5" x14ac:dyDescent="0.35">
      <c r="A42" s="12" t="s">
        <v>25</v>
      </c>
      <c r="B42" s="3">
        <v>0.86399999999999999</v>
      </c>
      <c r="C42" s="9">
        <v>0.12</v>
      </c>
      <c r="D42" s="1">
        <f t="shared" si="1"/>
        <v>0.74399999999999999</v>
      </c>
      <c r="E42" s="8">
        <f t="shared" si="2"/>
        <v>2.4255378047999998</v>
      </c>
    </row>
    <row r="43" spans="1:5" x14ac:dyDescent="0.35">
      <c r="A43" s="12" t="s">
        <v>26</v>
      </c>
      <c r="B43" s="3">
        <v>0.75</v>
      </c>
      <c r="C43" s="9">
        <v>0.12</v>
      </c>
      <c r="D43" s="1">
        <f t="shared" si="1"/>
        <v>0.63</v>
      </c>
      <c r="E43" s="8">
        <f t="shared" si="2"/>
        <v>1.9727231700000001</v>
      </c>
    </row>
    <row r="44" spans="1:5" x14ac:dyDescent="0.35">
      <c r="A44" s="12" t="s">
        <v>27</v>
      </c>
      <c r="B44" s="3">
        <v>0.90600000000000003</v>
      </c>
      <c r="C44" s="9">
        <v>0.12</v>
      </c>
      <c r="D44" s="1">
        <f t="shared" si="1"/>
        <v>0.78600000000000003</v>
      </c>
      <c r="E44" s="8">
        <f t="shared" si="2"/>
        <v>2.6056602228000001</v>
      </c>
    </row>
    <row r="45" spans="1:5" x14ac:dyDescent="0.35">
      <c r="A45" s="12" t="s">
        <v>28</v>
      </c>
      <c r="B45" s="3">
        <v>0.78800000000000003</v>
      </c>
      <c r="C45" s="9">
        <v>0.12</v>
      </c>
      <c r="D45" s="1">
        <f t="shared" si="1"/>
        <v>0.66800000000000004</v>
      </c>
      <c r="E45" s="8">
        <f t="shared" si="2"/>
        <v>2.1178007632</v>
      </c>
    </row>
    <row r="46" spans="1:5" x14ac:dyDescent="0.35">
      <c r="A46" s="12" t="s">
        <v>29</v>
      </c>
      <c r="B46" s="3">
        <v>0.80400000000000005</v>
      </c>
      <c r="C46" s="9">
        <v>0.12</v>
      </c>
      <c r="D46" s="1">
        <f t="shared" si="1"/>
        <v>0.68400000000000005</v>
      </c>
      <c r="E46" s="8">
        <f t="shared" si="2"/>
        <v>2.1806393808000002</v>
      </c>
    </row>
    <row r="47" spans="1:5" x14ac:dyDescent="0.35">
      <c r="A47" s="12" t="s">
        <v>31</v>
      </c>
      <c r="B47" s="3">
        <v>1.01</v>
      </c>
      <c r="C47" s="9">
        <v>0.12</v>
      </c>
      <c r="D47" s="1">
        <f t="shared" si="1"/>
        <v>0.89</v>
      </c>
      <c r="E47" s="8">
        <f t="shared" si="2"/>
        <v>3.0824905300000003</v>
      </c>
    </row>
    <row r="48" spans="1:5" x14ac:dyDescent="0.35">
      <c r="A48" s="12" t="s">
        <v>30</v>
      </c>
      <c r="B48" s="3">
        <v>0.82900000000000007</v>
      </c>
      <c r="C48" s="9">
        <v>0.12</v>
      </c>
      <c r="D48" s="1">
        <f t="shared" si="1"/>
        <v>0.70900000000000007</v>
      </c>
      <c r="E48" s="8">
        <f t="shared" si="2"/>
        <v>2.2809047533000002</v>
      </c>
    </row>
    <row r="49" spans="1:5" x14ac:dyDescent="0.35">
      <c r="A49" s="12" t="s">
        <v>47</v>
      </c>
      <c r="B49" s="3">
        <v>1.0569999999999999</v>
      </c>
      <c r="C49" s="9">
        <v>0.12</v>
      </c>
      <c r="D49" s="1">
        <f t="shared" si="1"/>
        <v>0.93699999999999994</v>
      </c>
      <c r="E49" s="8">
        <f t="shared" si="2"/>
        <v>3.3123830917000001</v>
      </c>
    </row>
    <row r="50" spans="1:5" x14ac:dyDescent="0.35">
      <c r="A50" s="12" t="s">
        <v>33</v>
      </c>
      <c r="B50" s="3">
        <v>0.755</v>
      </c>
      <c r="C50" s="9">
        <v>0.12</v>
      </c>
      <c r="D50" s="1">
        <f t="shared" si="1"/>
        <v>0.63500000000000001</v>
      </c>
      <c r="E50" s="8">
        <f t="shared" si="2"/>
        <v>1.9914774925000001</v>
      </c>
    </row>
    <row r="51" spans="1:5" x14ac:dyDescent="0.35">
      <c r="A51" s="12" t="s">
        <v>34</v>
      </c>
      <c r="B51" s="3">
        <v>0.88500000000000001</v>
      </c>
      <c r="C51" s="9">
        <v>0.12</v>
      </c>
      <c r="D51" s="1">
        <f t="shared" si="1"/>
        <v>0.76500000000000001</v>
      </c>
      <c r="E51" s="8">
        <f t="shared" si="2"/>
        <v>2.5147040925000002</v>
      </c>
    </row>
    <row r="52" spans="1:5" x14ac:dyDescent="0.35">
      <c r="A52" s="12" t="s">
        <v>35</v>
      </c>
      <c r="B52" s="3">
        <v>1.3460000000000001</v>
      </c>
      <c r="C52" s="9">
        <v>0.12</v>
      </c>
      <c r="D52" s="1">
        <f t="shared" si="1"/>
        <v>1.226</v>
      </c>
      <c r="E52" s="8">
        <f t="shared" si="2"/>
        <v>4.9230309268000001</v>
      </c>
    </row>
    <row r="53" spans="1:5" x14ac:dyDescent="0.35">
      <c r="A53" s="12" t="s">
        <v>36</v>
      </c>
      <c r="B53" s="3">
        <v>0.78200000000000003</v>
      </c>
      <c r="C53" s="9">
        <v>0.12</v>
      </c>
      <c r="D53" s="1">
        <f t="shared" si="1"/>
        <v>0.66200000000000003</v>
      </c>
      <c r="E53" s="8">
        <f t="shared" si="2"/>
        <v>2.0945041492000001</v>
      </c>
    </row>
    <row r="54" spans="1:5" x14ac:dyDescent="0.35">
      <c r="A54" s="12" t="s">
        <v>37</v>
      </c>
      <c r="B54" s="3">
        <v>0.79800000000000004</v>
      </c>
      <c r="C54" s="9">
        <v>0.12</v>
      </c>
      <c r="D54" s="1">
        <f t="shared" si="1"/>
        <v>0.67800000000000005</v>
      </c>
      <c r="E54" s="8">
        <f t="shared" si="2"/>
        <v>2.1569531412000003</v>
      </c>
    </row>
    <row r="55" spans="1:5" x14ac:dyDescent="0.35">
      <c r="A55" s="12" t="s">
        <v>38</v>
      </c>
      <c r="B55" s="3">
        <v>1.302</v>
      </c>
      <c r="C55" s="9">
        <v>0.12</v>
      </c>
      <c r="D55" s="1">
        <f t="shared" si="1"/>
        <v>1.1819999999999999</v>
      </c>
      <c r="E55" s="8">
        <f t="shared" si="2"/>
        <v>4.6559353332000004</v>
      </c>
    </row>
    <row r="56" spans="1:5" x14ac:dyDescent="0.35">
      <c r="A56" s="12" t="s">
        <v>39</v>
      </c>
      <c r="B56" s="3">
        <v>0.85499999999999998</v>
      </c>
      <c r="C56" s="9">
        <v>0.12</v>
      </c>
      <c r="D56" s="1">
        <f t="shared" si="1"/>
        <v>0.73499999999999999</v>
      </c>
      <c r="E56" s="8">
        <f t="shared" si="2"/>
        <v>2.3878715924999998</v>
      </c>
    </row>
    <row r="57" spans="1:5" x14ac:dyDescent="0.35">
      <c r="A57" s="12" t="s">
        <v>40</v>
      </c>
      <c r="B57" s="3">
        <v>0.95700000000000007</v>
      </c>
      <c r="C57" s="9">
        <v>0.12</v>
      </c>
      <c r="D57" s="1">
        <f t="shared" si="1"/>
        <v>0.83700000000000008</v>
      </c>
      <c r="E57" s="8">
        <f t="shared" si="2"/>
        <v>2.8340052717000006</v>
      </c>
    </row>
    <row r="58" spans="1:5" x14ac:dyDescent="0.35">
      <c r="A58" s="12" t="s">
        <v>41</v>
      </c>
      <c r="B58" s="3">
        <v>0.89900000000000002</v>
      </c>
      <c r="C58" s="9">
        <v>0.12</v>
      </c>
      <c r="D58" s="1">
        <f t="shared" si="1"/>
        <v>0.77900000000000003</v>
      </c>
      <c r="E58" s="8">
        <f t="shared" si="2"/>
        <v>2.5751426413000003</v>
      </c>
    </row>
    <row r="59" spans="1:5" x14ac:dyDescent="0.35">
      <c r="A59" s="12" t="s">
        <v>42</v>
      </c>
      <c r="B59" s="3">
        <v>1.0190000000000001</v>
      </c>
      <c r="C59" s="9">
        <v>0.12</v>
      </c>
      <c r="D59" s="1">
        <f t="shared" si="1"/>
        <v>0.89900000000000013</v>
      </c>
      <c r="E59" s="8">
        <f t="shared" si="2"/>
        <v>3.1258184893000003</v>
      </c>
    </row>
    <row r="60" spans="1:5" x14ac:dyDescent="0.35">
      <c r="A60" s="12" t="s">
        <v>45</v>
      </c>
      <c r="B60" s="3">
        <v>0.85199999999999998</v>
      </c>
      <c r="C60" s="9">
        <v>0.12</v>
      </c>
      <c r="D60" s="1">
        <f t="shared" si="1"/>
        <v>0.73199999999999998</v>
      </c>
      <c r="E60" s="8">
        <f t="shared" si="2"/>
        <v>2.3753892431999999</v>
      </c>
    </row>
    <row r="61" spans="1:5" x14ac:dyDescent="0.35">
      <c r="A61" s="12" t="s">
        <v>43</v>
      </c>
      <c r="B61" s="3">
        <v>0.93600000000000005</v>
      </c>
      <c r="C61" s="9">
        <v>0.12</v>
      </c>
      <c r="D61" s="1">
        <f t="shared" si="1"/>
        <v>0.81600000000000006</v>
      </c>
      <c r="E61" s="8">
        <f t="shared" si="2"/>
        <v>2.7387023808000004</v>
      </c>
    </row>
    <row r="62" spans="1:5" x14ac:dyDescent="0.35">
      <c r="A62" s="12" t="s">
        <v>44</v>
      </c>
      <c r="B62" s="3">
        <v>0.94000000000000006</v>
      </c>
      <c r="C62" s="9">
        <v>0.12</v>
      </c>
      <c r="D62" s="1">
        <f t="shared" si="1"/>
        <v>0.82000000000000006</v>
      </c>
      <c r="E62" s="8">
        <f t="shared" si="2"/>
        <v>2.7567173200000004</v>
      </c>
    </row>
    <row r="63" spans="1:5" x14ac:dyDescent="0.35">
      <c r="A63" s="12" t="s">
        <v>46</v>
      </c>
      <c r="B63" s="3">
        <v>1.17</v>
      </c>
      <c r="C63" s="9">
        <v>0.12</v>
      </c>
      <c r="D63" s="1">
        <f t="shared" si="1"/>
        <v>1.0499999999999998</v>
      </c>
      <c r="E63" s="8">
        <f t="shared" si="2"/>
        <v>3.901793249999999</v>
      </c>
    </row>
    <row r="64" spans="1:5" x14ac:dyDescent="0.35">
      <c r="A64" s="12" t="s">
        <v>48</v>
      </c>
      <c r="B64" s="3">
        <v>1.129</v>
      </c>
      <c r="C64" s="9">
        <v>0.12</v>
      </c>
      <c r="D64" s="1">
        <f t="shared" si="1"/>
        <v>1.0089999999999999</v>
      </c>
      <c r="E64" s="8">
        <f t="shared" si="2"/>
        <v>3.6819459732999995</v>
      </c>
    </row>
    <row r="65" spans="1:5" x14ac:dyDescent="0.35">
      <c r="A65" s="12" t="s">
        <v>49</v>
      </c>
      <c r="B65" s="3">
        <v>0.94700000000000006</v>
      </c>
      <c r="C65" s="9">
        <v>0.12</v>
      </c>
      <c r="D65" s="1">
        <f t="shared" si="1"/>
        <v>0.82700000000000007</v>
      </c>
      <c r="E65" s="8">
        <f t="shared" si="2"/>
        <v>2.7883997197000001</v>
      </c>
    </row>
    <row r="66" spans="1:5" x14ac:dyDescent="0.35">
      <c r="A66" s="12" t="s">
        <v>50</v>
      </c>
      <c r="B66" s="3">
        <v>0.995</v>
      </c>
      <c r="C66" s="9">
        <v>0.12</v>
      </c>
      <c r="D66" s="1">
        <f t="shared" si="1"/>
        <v>0.875</v>
      </c>
      <c r="E66" s="8">
        <f t="shared" si="2"/>
        <v>3.0110078124999999</v>
      </c>
    </row>
    <row r="67" spans="1:5" x14ac:dyDescent="0.35">
      <c r="A67" s="12" t="s">
        <v>51</v>
      </c>
      <c r="B67" s="3">
        <v>1.087</v>
      </c>
      <c r="C67" s="9">
        <v>0.12</v>
      </c>
      <c r="D67" s="1">
        <f t="shared" si="1"/>
        <v>0.96699999999999997</v>
      </c>
      <c r="E67" s="8">
        <f t="shared" si="2"/>
        <v>3.4638107076999995</v>
      </c>
    </row>
    <row r="68" spans="1:5" x14ac:dyDescent="0.35">
      <c r="A68" s="12" t="s">
        <v>52</v>
      </c>
      <c r="B68" s="3">
        <v>0.84199999999999997</v>
      </c>
      <c r="C68" s="9">
        <v>0.12</v>
      </c>
      <c r="D68" s="1">
        <f t="shared" si="1"/>
        <v>0.72199999999999998</v>
      </c>
      <c r="E68" s="8">
        <f t="shared" si="2"/>
        <v>2.3340452211999998</v>
      </c>
    </row>
    <row r="69" spans="1:5" x14ac:dyDescent="0.35">
      <c r="A69" s="12" t="s">
        <v>53</v>
      </c>
      <c r="B69" s="3">
        <v>0.89</v>
      </c>
      <c r="C69" s="9">
        <v>0.12</v>
      </c>
      <c r="D69" s="1">
        <f t="shared" si="1"/>
        <v>0.77</v>
      </c>
      <c r="E69" s="8">
        <f t="shared" si="2"/>
        <v>2.5361979699999999</v>
      </c>
    </row>
    <row r="70" spans="1:5" x14ac:dyDescent="0.35">
      <c r="A70" s="12" t="s">
        <v>54</v>
      </c>
      <c r="B70" s="3">
        <v>1.0369999999999999</v>
      </c>
      <c r="C70" s="9">
        <v>0.12</v>
      </c>
      <c r="D70" s="1">
        <f t="shared" si="1"/>
        <v>0.91699999999999993</v>
      </c>
      <c r="E70" s="8">
        <f t="shared" si="2"/>
        <v>3.2134606476999998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2:K77"/>
  <sheetViews>
    <sheetView workbookViewId="0">
      <selection activeCell="A12" sqref="A12"/>
    </sheetView>
  </sheetViews>
  <sheetFormatPr defaultRowHeight="14.5" x14ac:dyDescent="0.35"/>
  <cols>
    <col min="1" max="1" width="39.1796875" customWidth="1"/>
    <col min="2" max="2" width="15.54296875" customWidth="1"/>
    <col min="3" max="3" width="15.26953125" customWidth="1"/>
    <col min="4" max="4" width="14" customWidth="1"/>
    <col min="5" max="5" width="15.7265625" customWidth="1"/>
  </cols>
  <sheetData>
    <row r="2" spans="1:6" x14ac:dyDescent="0.35">
      <c r="A2" s="4">
        <v>2.7530000000000001</v>
      </c>
      <c r="B2" s="3">
        <v>2.8959999999999999</v>
      </c>
      <c r="C2" s="3">
        <v>2.39</v>
      </c>
      <c r="D2" s="3">
        <v>2.9889999999999999</v>
      </c>
      <c r="E2" s="3">
        <v>2.3410000000000002</v>
      </c>
      <c r="F2" s="3">
        <v>2.544</v>
      </c>
    </row>
    <row r="3" spans="1:6" x14ac:dyDescent="0.35">
      <c r="A3" s="4">
        <v>1.7750000000000001</v>
      </c>
      <c r="B3" s="3">
        <v>2.4670000000000001</v>
      </c>
      <c r="C3" s="3">
        <v>2.3559999999999999</v>
      </c>
      <c r="D3" s="3">
        <v>2.8759999999999999</v>
      </c>
      <c r="E3" s="3">
        <v>2.2669999999999999</v>
      </c>
      <c r="F3" s="3">
        <v>2.39</v>
      </c>
    </row>
    <row r="4" spans="1:6" x14ac:dyDescent="0.35">
      <c r="A4" s="4">
        <v>1.28</v>
      </c>
      <c r="B4" s="3">
        <v>2.8889999999999998</v>
      </c>
      <c r="C4" s="3">
        <v>2.7759999999999998</v>
      </c>
      <c r="D4" s="3">
        <v>2.99</v>
      </c>
      <c r="E4" s="3">
        <v>2.887</v>
      </c>
      <c r="F4" s="3">
        <v>2.31</v>
      </c>
    </row>
    <row r="5" spans="1:6" x14ac:dyDescent="0.35">
      <c r="A5" s="4">
        <v>0.67800000000000005</v>
      </c>
      <c r="B5" s="3">
        <v>2.774</v>
      </c>
      <c r="C5" s="3">
        <v>2.8919999999999999</v>
      </c>
      <c r="D5" s="3">
        <v>2.5779999999999998</v>
      </c>
      <c r="E5" s="3">
        <v>2.335</v>
      </c>
      <c r="F5" s="3">
        <v>2.4489999999999998</v>
      </c>
    </row>
    <row r="6" spans="1:6" x14ac:dyDescent="0.35">
      <c r="A6" s="4">
        <v>0.52200000000000002</v>
      </c>
      <c r="B6" s="3">
        <v>2.4510000000000001</v>
      </c>
      <c r="C6" s="3">
        <v>2.8940000000000001</v>
      </c>
      <c r="D6" s="3">
        <v>2.6669999999999998</v>
      </c>
      <c r="E6" s="3">
        <v>2.7629999999999999</v>
      </c>
      <c r="F6" s="3">
        <v>2.452</v>
      </c>
    </row>
    <row r="7" spans="1:6" x14ac:dyDescent="0.35">
      <c r="A7" s="5">
        <v>0.20600000000000002</v>
      </c>
      <c r="B7" s="3">
        <v>2.9769999999999999</v>
      </c>
      <c r="C7" s="3">
        <v>2.6930000000000001</v>
      </c>
      <c r="D7" s="13">
        <v>2.778</v>
      </c>
      <c r="E7" s="3">
        <v>2.6709999999999998</v>
      </c>
      <c r="F7" s="3">
        <v>2.7629999999999999</v>
      </c>
    </row>
    <row r="8" spans="1:6" x14ac:dyDescent="0.35">
      <c r="A8" s="3">
        <v>2.6779999999999999</v>
      </c>
      <c r="B8" s="3">
        <v>2.9449999999999998</v>
      </c>
      <c r="C8" s="3">
        <v>2.879</v>
      </c>
      <c r="D8" s="3">
        <v>2.5539999999999998</v>
      </c>
      <c r="E8" s="3">
        <v>2.5590000000000002</v>
      </c>
      <c r="F8" s="3">
        <v>2.895</v>
      </c>
    </row>
    <row r="9" spans="1:6" x14ac:dyDescent="0.35">
      <c r="A9" s="3">
        <v>2.7759999999999998</v>
      </c>
      <c r="B9" s="3">
        <v>2.556</v>
      </c>
      <c r="C9" s="3">
        <v>2.6749999999999998</v>
      </c>
      <c r="D9" s="3">
        <v>2.6779999999999999</v>
      </c>
      <c r="E9" s="3">
        <v>2.9660000000000002</v>
      </c>
      <c r="F9" s="3">
        <v>2.3889999999999998</v>
      </c>
    </row>
    <row r="12" spans="1:6" x14ac:dyDescent="0.35">
      <c r="A12" t="s">
        <v>59</v>
      </c>
    </row>
    <row r="13" spans="1:6" x14ac:dyDescent="0.35">
      <c r="B13" s="7" t="s">
        <v>6</v>
      </c>
      <c r="C13" s="7" t="s">
        <v>7</v>
      </c>
      <c r="D13" s="7" t="s">
        <v>8</v>
      </c>
      <c r="E13" s="7" t="s">
        <v>9</v>
      </c>
    </row>
    <row r="14" spans="1:6" x14ac:dyDescent="0.35">
      <c r="A14" t="s">
        <v>0</v>
      </c>
      <c r="B14" s="4">
        <v>2.7530000000000001</v>
      </c>
      <c r="C14" s="1">
        <f>B14-B19</f>
        <v>2.5470000000000002</v>
      </c>
      <c r="D14" s="1">
        <v>20</v>
      </c>
      <c r="E14" s="8">
        <f>(4.6985*C14*C14)-(4.7902*C14)+(1.5934)</f>
        <v>19.872912086500001</v>
      </c>
    </row>
    <row r="15" spans="1:6" x14ac:dyDescent="0.35">
      <c r="A15" t="s">
        <v>1</v>
      </c>
      <c r="B15" s="4">
        <v>1.7750000000000001</v>
      </c>
      <c r="C15" s="1">
        <f>B15-B19</f>
        <v>1.5690000000000002</v>
      </c>
      <c r="D15" s="1">
        <v>5</v>
      </c>
      <c r="E15" s="8">
        <f t="shared" ref="E15:E19" si="0">(4.6985*C15*C15)-(4.7902*C15)+(1.5934)</f>
        <v>5.6441602585000021</v>
      </c>
    </row>
    <row r="16" spans="1:6" x14ac:dyDescent="0.35">
      <c r="A16" t="s">
        <v>2</v>
      </c>
      <c r="B16" s="4">
        <v>1.28</v>
      </c>
      <c r="C16" s="1">
        <f>B16-B19</f>
        <v>1.0740000000000001</v>
      </c>
      <c r="D16" s="1">
        <v>2.5</v>
      </c>
      <c r="E16" s="8">
        <f t="shared" si="0"/>
        <v>1.8683321860000008</v>
      </c>
    </row>
    <row r="17" spans="1:11" x14ac:dyDescent="0.35">
      <c r="A17" t="s">
        <v>3</v>
      </c>
      <c r="B17" s="4">
        <v>0.67800000000000005</v>
      </c>
      <c r="C17" s="1">
        <f>B17-B20</f>
        <v>0.67800000000000005</v>
      </c>
      <c r="D17" s="1">
        <v>0.63</v>
      </c>
      <c r="E17" s="8">
        <f t="shared" si="0"/>
        <v>0.50546967399999998</v>
      </c>
    </row>
    <row r="18" spans="1:11" x14ac:dyDescent="0.35">
      <c r="A18" t="s">
        <v>4</v>
      </c>
      <c r="B18" s="4">
        <v>0.52200000000000002</v>
      </c>
      <c r="C18" s="1">
        <f>B18-B19</f>
        <v>0.316</v>
      </c>
      <c r="D18" s="1">
        <v>0.31</v>
      </c>
      <c r="E18" s="8">
        <f t="shared" si="0"/>
        <v>0.54887021600000008</v>
      </c>
    </row>
    <row r="19" spans="1:11" x14ac:dyDescent="0.35">
      <c r="A19" t="s">
        <v>5</v>
      </c>
      <c r="B19" s="5">
        <v>0.20600000000000002</v>
      </c>
      <c r="C19" s="1">
        <f>B19-B19</f>
        <v>0</v>
      </c>
      <c r="D19" s="1">
        <v>0</v>
      </c>
      <c r="E19" s="8">
        <f t="shared" si="0"/>
        <v>1.5933999999999999</v>
      </c>
    </row>
    <row r="26" spans="1:11" x14ac:dyDescent="0.35">
      <c r="H26" s="6"/>
      <c r="I26" s="6" t="s">
        <v>58</v>
      </c>
      <c r="J26" s="6"/>
      <c r="K26" s="6"/>
    </row>
    <row r="35" spans="1:5" x14ac:dyDescent="0.35">
      <c r="A35" s="11" t="s">
        <v>11</v>
      </c>
      <c r="B35" s="3" t="s">
        <v>6</v>
      </c>
      <c r="C35" s="2" t="s">
        <v>5</v>
      </c>
      <c r="D35" s="1" t="s">
        <v>7</v>
      </c>
      <c r="E35" s="10" t="s">
        <v>9</v>
      </c>
    </row>
    <row r="36" spans="1:5" x14ac:dyDescent="0.35">
      <c r="A36" s="12" t="s">
        <v>12</v>
      </c>
      <c r="B36" s="3">
        <v>2.6779999999999999</v>
      </c>
      <c r="C36" s="9">
        <v>0.20600000000000002</v>
      </c>
      <c r="D36" s="1">
        <f t="shared" ref="D36:D77" si="1">(B36-C36)</f>
        <v>2.472</v>
      </c>
      <c r="E36" s="8">
        <f t="shared" ref="E36:E77" si="2">(4.6985*D36*D36)-(4.7902*D36)+(1.5934)</f>
        <v>18.463544224</v>
      </c>
    </row>
    <row r="37" spans="1:5" x14ac:dyDescent="0.35">
      <c r="A37" s="12" t="s">
        <v>13</v>
      </c>
      <c r="B37" s="3">
        <v>2.7759999999999998</v>
      </c>
      <c r="C37" s="9">
        <v>0.20600000000000002</v>
      </c>
      <c r="D37" s="1">
        <f t="shared" si="1"/>
        <v>2.57</v>
      </c>
      <c r="E37" s="8">
        <f t="shared" si="2"/>
        <v>20.315708649999994</v>
      </c>
    </row>
    <row r="38" spans="1:5" x14ac:dyDescent="0.35">
      <c r="A38" s="12" t="s">
        <v>14</v>
      </c>
      <c r="B38" s="3">
        <v>2.8959999999999999</v>
      </c>
      <c r="C38" s="9">
        <v>0.20600000000000002</v>
      </c>
      <c r="D38" s="1">
        <f t="shared" si="1"/>
        <v>2.69</v>
      </c>
      <c r="E38" s="8">
        <f t="shared" si="2"/>
        <v>22.706577849999999</v>
      </c>
    </row>
    <row r="39" spans="1:5" x14ac:dyDescent="0.35">
      <c r="A39" s="12" t="s">
        <v>15</v>
      </c>
      <c r="B39" s="3">
        <v>2.4670000000000001</v>
      </c>
      <c r="C39" s="9">
        <v>0.20600000000000002</v>
      </c>
      <c r="D39" s="1">
        <f t="shared" si="1"/>
        <v>2.2610000000000001</v>
      </c>
      <c r="E39" s="8">
        <f t="shared" si="2"/>
        <v>14.782058318500003</v>
      </c>
    </row>
    <row r="40" spans="1:5" x14ac:dyDescent="0.35">
      <c r="A40" s="12" t="s">
        <v>16</v>
      </c>
      <c r="B40" s="3">
        <v>2.8889999999999998</v>
      </c>
      <c r="C40" s="9">
        <v>0.20600000000000002</v>
      </c>
      <c r="D40" s="1">
        <f t="shared" si="1"/>
        <v>2.6829999999999998</v>
      </c>
      <c r="E40" s="8">
        <f t="shared" si="2"/>
        <v>22.563393966499998</v>
      </c>
    </row>
    <row r="41" spans="1:5" x14ac:dyDescent="0.35">
      <c r="A41" s="12" t="s">
        <v>17</v>
      </c>
      <c r="B41" s="3">
        <v>2.774</v>
      </c>
      <c r="C41" s="9">
        <v>0.20600000000000002</v>
      </c>
      <c r="D41" s="1">
        <f t="shared" si="1"/>
        <v>2.5680000000000001</v>
      </c>
      <c r="E41" s="8">
        <f t="shared" si="2"/>
        <v>20.277007264000002</v>
      </c>
    </row>
    <row r="42" spans="1:5" x14ac:dyDescent="0.35">
      <c r="A42" s="12" t="s">
        <v>18</v>
      </c>
      <c r="B42" s="3">
        <v>2.4510000000000001</v>
      </c>
      <c r="C42" s="9">
        <v>0.20600000000000002</v>
      </c>
      <c r="D42" s="1">
        <f t="shared" si="1"/>
        <v>2.2450000000000001</v>
      </c>
      <c r="E42" s="8">
        <f t="shared" si="2"/>
        <v>14.519958462500004</v>
      </c>
    </row>
    <row r="43" spans="1:5" x14ac:dyDescent="0.35">
      <c r="A43" s="12" t="s">
        <v>19</v>
      </c>
      <c r="B43" s="3">
        <v>2.9769999999999999</v>
      </c>
      <c r="C43" s="9">
        <v>0.20600000000000002</v>
      </c>
      <c r="D43" s="1">
        <f t="shared" si="1"/>
        <v>2.7709999999999999</v>
      </c>
      <c r="E43" s="8">
        <f t="shared" si="2"/>
        <v>24.396910838499995</v>
      </c>
    </row>
    <row r="44" spans="1:5" x14ac:dyDescent="0.35">
      <c r="A44" s="12" t="s">
        <v>20</v>
      </c>
      <c r="B44" s="3">
        <v>2.9449999999999998</v>
      </c>
      <c r="C44" s="9">
        <v>0.20600000000000002</v>
      </c>
      <c r="D44" s="1">
        <f t="shared" si="1"/>
        <v>2.7389999999999999</v>
      </c>
      <c r="E44" s="8">
        <f t="shared" si="2"/>
        <v>23.721757718499997</v>
      </c>
    </row>
    <row r="45" spans="1:5" x14ac:dyDescent="0.35">
      <c r="A45" s="12" t="s">
        <v>21</v>
      </c>
      <c r="B45" s="3">
        <v>2.556</v>
      </c>
      <c r="C45" s="9">
        <v>0.20600000000000002</v>
      </c>
      <c r="D45" s="1">
        <f t="shared" si="1"/>
        <v>2.35</v>
      </c>
      <c r="E45" s="8">
        <f t="shared" si="2"/>
        <v>16.283896250000002</v>
      </c>
    </row>
    <row r="46" spans="1:5" x14ac:dyDescent="0.35">
      <c r="A46" s="12" t="s">
        <v>22</v>
      </c>
      <c r="B46" s="3">
        <v>2.39</v>
      </c>
      <c r="C46" s="9">
        <v>0.20600000000000002</v>
      </c>
      <c r="D46" s="1">
        <f t="shared" si="1"/>
        <v>2.1840000000000002</v>
      </c>
      <c r="E46" s="8">
        <f t="shared" si="2"/>
        <v>13.542771616000007</v>
      </c>
    </row>
    <row r="47" spans="1:5" x14ac:dyDescent="0.35">
      <c r="A47" s="12" t="s">
        <v>23</v>
      </c>
      <c r="B47" s="3">
        <v>2.3559999999999999</v>
      </c>
      <c r="C47" s="9">
        <v>0.20600000000000002</v>
      </c>
      <c r="D47" s="1">
        <f t="shared" si="1"/>
        <v>2.15</v>
      </c>
      <c r="E47" s="8">
        <f t="shared" si="2"/>
        <v>13.01328625</v>
      </c>
    </row>
    <row r="48" spans="1:5" x14ac:dyDescent="0.35">
      <c r="A48" s="12" t="s">
        <v>24</v>
      </c>
      <c r="B48" s="3">
        <v>2.7759999999999998</v>
      </c>
      <c r="C48" s="9">
        <v>0.20600000000000002</v>
      </c>
      <c r="D48" s="1">
        <f t="shared" si="1"/>
        <v>2.57</v>
      </c>
      <c r="E48" s="8">
        <f t="shared" si="2"/>
        <v>20.315708649999994</v>
      </c>
    </row>
    <row r="49" spans="1:5" x14ac:dyDescent="0.35">
      <c r="A49" s="12" t="s">
        <v>25</v>
      </c>
      <c r="B49" s="3">
        <v>2.8919999999999999</v>
      </c>
      <c r="C49" s="9">
        <v>0.20600000000000002</v>
      </c>
      <c r="D49" s="1">
        <f t="shared" si="1"/>
        <v>2.6859999999999999</v>
      </c>
      <c r="E49" s="8">
        <f t="shared" si="2"/>
        <v>22.624702106000004</v>
      </c>
    </row>
    <row r="50" spans="1:5" x14ac:dyDescent="0.35">
      <c r="A50" s="12" t="s">
        <v>26</v>
      </c>
      <c r="B50" s="3">
        <v>2.8940000000000001</v>
      </c>
      <c r="C50" s="9">
        <v>0.20600000000000002</v>
      </c>
      <c r="D50" s="1">
        <f t="shared" si="1"/>
        <v>2.6880000000000002</v>
      </c>
      <c r="E50" s="8">
        <f t="shared" si="2"/>
        <v>22.665621184000003</v>
      </c>
    </row>
    <row r="51" spans="1:5" x14ac:dyDescent="0.35">
      <c r="A51" s="12" t="s">
        <v>27</v>
      </c>
      <c r="B51" s="3">
        <v>2.6930000000000001</v>
      </c>
      <c r="C51" s="9">
        <v>0.20600000000000002</v>
      </c>
      <c r="D51" s="1">
        <f t="shared" si="1"/>
        <v>2.4870000000000001</v>
      </c>
      <c r="E51" s="8">
        <f t="shared" si="2"/>
        <v>18.741189146500002</v>
      </c>
    </row>
    <row r="52" spans="1:5" x14ac:dyDescent="0.35">
      <c r="A52" s="12" t="s">
        <v>28</v>
      </c>
      <c r="B52" s="3">
        <v>2.879</v>
      </c>
      <c r="C52" s="9">
        <v>0.20600000000000002</v>
      </c>
      <c r="D52" s="1">
        <f t="shared" si="1"/>
        <v>2.673</v>
      </c>
      <c r="E52" s="8">
        <f t="shared" si="2"/>
        <v>22.359644306499998</v>
      </c>
    </row>
    <row r="53" spans="1:5" x14ac:dyDescent="0.35">
      <c r="A53" s="12" t="s">
        <v>29</v>
      </c>
      <c r="B53" s="3">
        <v>2.6749999999999998</v>
      </c>
      <c r="C53" s="9">
        <v>0.20600000000000002</v>
      </c>
      <c r="D53" s="1">
        <f t="shared" si="1"/>
        <v>2.4689999999999999</v>
      </c>
      <c r="E53" s="8">
        <f t="shared" si="2"/>
        <v>18.408268958499999</v>
      </c>
    </row>
    <row r="54" spans="1:5" x14ac:dyDescent="0.35">
      <c r="A54" s="12" t="s">
        <v>31</v>
      </c>
      <c r="B54" s="3">
        <v>2.9889999999999999</v>
      </c>
      <c r="C54" s="9">
        <v>0.20600000000000002</v>
      </c>
      <c r="D54" s="1">
        <f t="shared" si="1"/>
        <v>2.7829999999999999</v>
      </c>
      <c r="E54" s="8">
        <f t="shared" si="2"/>
        <v>24.652574066499998</v>
      </c>
    </row>
    <row r="55" spans="1:5" x14ac:dyDescent="0.35">
      <c r="A55" s="12" t="s">
        <v>30</v>
      </c>
      <c r="B55" s="3">
        <v>2.8759999999999999</v>
      </c>
      <c r="C55" s="9">
        <v>0.20600000000000002</v>
      </c>
      <c r="D55" s="1">
        <f t="shared" si="1"/>
        <v>2.67</v>
      </c>
      <c r="E55" s="8">
        <f t="shared" si="2"/>
        <v>22.298702649999999</v>
      </c>
    </row>
    <row r="56" spans="1:5" x14ac:dyDescent="0.35">
      <c r="A56" s="12" t="s">
        <v>47</v>
      </c>
      <c r="B56" s="3">
        <v>2.99</v>
      </c>
      <c r="C56" s="9">
        <v>0.20600000000000002</v>
      </c>
      <c r="D56" s="1">
        <f t="shared" si="1"/>
        <v>2.7840000000000003</v>
      </c>
      <c r="E56" s="8">
        <f t="shared" si="2"/>
        <v>24.673940416000011</v>
      </c>
    </row>
    <row r="57" spans="1:5" x14ac:dyDescent="0.35">
      <c r="A57" s="12" t="s">
        <v>33</v>
      </c>
      <c r="B57" s="3">
        <v>2.5779999999999998</v>
      </c>
      <c r="C57" s="9">
        <v>0.20600000000000002</v>
      </c>
      <c r="D57" s="1">
        <f t="shared" si="1"/>
        <v>2.3719999999999999</v>
      </c>
      <c r="E57" s="8">
        <f t="shared" si="2"/>
        <v>16.666610824000003</v>
      </c>
    </row>
    <row r="58" spans="1:5" x14ac:dyDescent="0.35">
      <c r="A58" s="12" t="s">
        <v>34</v>
      </c>
      <c r="B58" s="3">
        <v>2.6669999999999998</v>
      </c>
      <c r="C58" s="9">
        <v>0.20600000000000002</v>
      </c>
      <c r="D58" s="1">
        <f t="shared" si="1"/>
        <v>2.4609999999999999</v>
      </c>
      <c r="E58" s="8">
        <f t="shared" si="2"/>
        <v>18.261281718499998</v>
      </c>
    </row>
    <row r="59" spans="1:5" x14ac:dyDescent="0.35">
      <c r="A59" s="12" t="s">
        <v>35</v>
      </c>
      <c r="B59" s="13">
        <v>2.8860000000000001</v>
      </c>
      <c r="C59" s="9">
        <v>0.20600000000000002</v>
      </c>
      <c r="D59" s="1">
        <f t="shared" si="1"/>
        <v>2.68</v>
      </c>
      <c r="E59" s="8">
        <f t="shared" si="2"/>
        <v>22.502170400000008</v>
      </c>
    </row>
    <row r="60" spans="1:5" x14ac:dyDescent="0.35">
      <c r="A60" s="12" t="s">
        <v>36</v>
      </c>
      <c r="B60" s="3">
        <v>2.5539999999999998</v>
      </c>
      <c r="C60" s="9">
        <v>0.20600000000000002</v>
      </c>
      <c r="D60" s="1">
        <f t="shared" si="1"/>
        <v>2.3479999999999999</v>
      </c>
      <c r="E60" s="8">
        <f t="shared" si="2"/>
        <v>16.249329543999998</v>
      </c>
    </row>
    <row r="61" spans="1:5" x14ac:dyDescent="0.35">
      <c r="A61" s="12" t="s">
        <v>37</v>
      </c>
      <c r="B61" s="3">
        <v>2.6779999999999999</v>
      </c>
      <c r="C61" s="9">
        <v>0.20600000000000002</v>
      </c>
      <c r="D61" s="1">
        <f t="shared" si="1"/>
        <v>2.472</v>
      </c>
      <c r="E61" s="8">
        <f t="shared" si="2"/>
        <v>18.463544224</v>
      </c>
    </row>
    <row r="62" spans="1:5" x14ac:dyDescent="0.35">
      <c r="A62" s="12" t="s">
        <v>38</v>
      </c>
      <c r="B62" s="3">
        <v>2.3410000000000002</v>
      </c>
      <c r="C62" s="9">
        <v>0.20600000000000002</v>
      </c>
      <c r="D62" s="1">
        <f t="shared" si="1"/>
        <v>2.1350000000000002</v>
      </c>
      <c r="E62" s="8">
        <f t="shared" si="2"/>
        <v>12.783143162500007</v>
      </c>
    </row>
    <row r="63" spans="1:5" x14ac:dyDescent="0.35">
      <c r="A63" s="12" t="s">
        <v>39</v>
      </c>
      <c r="B63" s="3">
        <v>2.2669999999999999</v>
      </c>
      <c r="C63" s="9">
        <v>0.20600000000000002</v>
      </c>
      <c r="D63" s="1">
        <f t="shared" si="1"/>
        <v>2.0609999999999999</v>
      </c>
      <c r="E63" s="8">
        <f t="shared" si="2"/>
        <v>11.678714918499999</v>
      </c>
    </row>
    <row r="64" spans="1:5" x14ac:dyDescent="0.35">
      <c r="A64" s="12" t="s">
        <v>40</v>
      </c>
      <c r="B64" s="3">
        <v>2.887</v>
      </c>
      <c r="C64" s="9">
        <v>0.20600000000000002</v>
      </c>
      <c r="D64" s="1">
        <f t="shared" si="1"/>
        <v>2.681</v>
      </c>
      <c r="E64" s="8">
        <f t="shared" si="2"/>
        <v>22.522568858500001</v>
      </c>
    </row>
    <row r="65" spans="1:5" x14ac:dyDescent="0.35">
      <c r="A65" s="12" t="s">
        <v>41</v>
      </c>
      <c r="B65" s="3">
        <v>2.335</v>
      </c>
      <c r="C65" s="9">
        <v>0.20600000000000002</v>
      </c>
      <c r="D65" s="1">
        <f t="shared" si="1"/>
        <v>2.129</v>
      </c>
      <c r="E65" s="8">
        <f t="shared" si="2"/>
        <v>12.6916779385</v>
      </c>
    </row>
    <row r="66" spans="1:5" x14ac:dyDescent="0.35">
      <c r="A66" s="12" t="s">
        <v>42</v>
      </c>
      <c r="B66" s="3">
        <v>2.7629999999999999</v>
      </c>
      <c r="C66" s="9">
        <v>0.20600000000000002</v>
      </c>
      <c r="D66" s="1">
        <f t="shared" si="1"/>
        <v>2.5569999999999999</v>
      </c>
      <c r="E66" s="8">
        <f t="shared" si="2"/>
        <v>20.064821526500001</v>
      </c>
    </row>
    <row r="67" spans="1:5" x14ac:dyDescent="0.35">
      <c r="A67" s="12" t="s">
        <v>45</v>
      </c>
      <c r="B67" s="3">
        <v>2.6709999999999998</v>
      </c>
      <c r="C67" s="9">
        <v>0.20600000000000002</v>
      </c>
      <c r="D67" s="1">
        <f t="shared" si="1"/>
        <v>2.4649999999999999</v>
      </c>
      <c r="E67" s="8">
        <f t="shared" si="2"/>
        <v>18.334700162499999</v>
      </c>
    </row>
    <row r="68" spans="1:5" x14ac:dyDescent="0.35">
      <c r="A68" s="12" t="s">
        <v>43</v>
      </c>
      <c r="B68" s="3">
        <v>2.5590000000000002</v>
      </c>
      <c r="C68" s="9">
        <v>0.20600000000000002</v>
      </c>
      <c r="D68" s="1">
        <f t="shared" si="1"/>
        <v>2.3530000000000002</v>
      </c>
      <c r="E68" s="8">
        <f t="shared" si="2"/>
        <v>16.335816786500008</v>
      </c>
    </row>
    <row r="69" spans="1:5" x14ac:dyDescent="0.35">
      <c r="A69" s="12" t="s">
        <v>44</v>
      </c>
      <c r="B69" s="3">
        <v>2.9660000000000002</v>
      </c>
      <c r="C69" s="9">
        <v>0.20600000000000002</v>
      </c>
      <c r="D69" s="1">
        <f t="shared" si="1"/>
        <v>2.7600000000000002</v>
      </c>
      <c r="E69" s="8">
        <f t="shared" si="2"/>
        <v>24.163741600000009</v>
      </c>
    </row>
    <row r="70" spans="1:5" x14ac:dyDescent="0.35">
      <c r="A70" s="12" t="s">
        <v>46</v>
      </c>
      <c r="B70" s="3">
        <v>2.544</v>
      </c>
      <c r="C70" s="9">
        <v>0.20600000000000002</v>
      </c>
      <c r="D70" s="1">
        <f t="shared" si="1"/>
        <v>2.3380000000000001</v>
      </c>
      <c r="E70" s="8">
        <f t="shared" si="2"/>
        <v>16.077059834000003</v>
      </c>
    </row>
    <row r="71" spans="1:5" x14ac:dyDescent="0.35">
      <c r="A71" s="12" t="s">
        <v>48</v>
      </c>
      <c r="B71" s="3">
        <v>2.39</v>
      </c>
      <c r="C71" s="9">
        <v>0.20600000000000002</v>
      </c>
      <c r="D71" s="1">
        <f t="shared" si="1"/>
        <v>2.1840000000000002</v>
      </c>
      <c r="E71" s="8">
        <f t="shared" si="2"/>
        <v>13.542771616000007</v>
      </c>
    </row>
    <row r="72" spans="1:5" x14ac:dyDescent="0.35">
      <c r="A72" s="12" t="s">
        <v>49</v>
      </c>
      <c r="B72" s="3">
        <v>2.31</v>
      </c>
      <c r="C72" s="9">
        <v>0.20600000000000002</v>
      </c>
      <c r="D72" s="1">
        <f t="shared" si="1"/>
        <v>2.1040000000000001</v>
      </c>
      <c r="E72" s="8">
        <f t="shared" si="2"/>
        <v>12.314214176000004</v>
      </c>
    </row>
    <row r="73" spans="1:5" x14ac:dyDescent="0.35">
      <c r="A73" s="12" t="s">
        <v>50</v>
      </c>
      <c r="B73" s="3">
        <v>2.4489999999999998</v>
      </c>
      <c r="C73" s="9">
        <v>0.20600000000000002</v>
      </c>
      <c r="D73" s="1">
        <f t="shared" si="1"/>
        <v>2.2429999999999999</v>
      </c>
      <c r="E73" s="8">
        <f t="shared" si="2"/>
        <v>14.487365126500002</v>
      </c>
    </row>
    <row r="74" spans="1:5" x14ac:dyDescent="0.35">
      <c r="A74" s="12" t="s">
        <v>51</v>
      </c>
      <c r="B74" s="3">
        <v>2.452</v>
      </c>
      <c r="C74" s="9">
        <v>0.20600000000000002</v>
      </c>
      <c r="D74" s="1">
        <f t="shared" si="1"/>
        <v>2.246</v>
      </c>
      <c r="E74" s="8">
        <f t="shared" si="2"/>
        <v>14.536269225999998</v>
      </c>
    </row>
    <row r="75" spans="1:5" x14ac:dyDescent="0.35">
      <c r="A75" s="12" t="s">
        <v>52</v>
      </c>
      <c r="B75" s="3">
        <v>2.7629999999999999</v>
      </c>
      <c r="C75" s="9">
        <v>0.20600000000000002</v>
      </c>
      <c r="D75" s="1">
        <f t="shared" si="1"/>
        <v>2.5569999999999999</v>
      </c>
      <c r="E75" s="8">
        <f t="shared" si="2"/>
        <v>20.064821526500001</v>
      </c>
    </row>
    <row r="76" spans="1:5" x14ac:dyDescent="0.35">
      <c r="A76" s="12" t="s">
        <v>53</v>
      </c>
      <c r="B76" s="3">
        <v>2.895</v>
      </c>
      <c r="C76" s="9">
        <v>0.20600000000000002</v>
      </c>
      <c r="D76" s="1">
        <f t="shared" si="1"/>
        <v>2.6890000000000001</v>
      </c>
      <c r="E76" s="8">
        <f t="shared" si="2"/>
        <v>22.686094818500006</v>
      </c>
    </row>
    <row r="77" spans="1:5" x14ac:dyDescent="0.35">
      <c r="A77" s="12" t="s">
        <v>54</v>
      </c>
      <c r="B77" s="3">
        <v>2.3889999999999998</v>
      </c>
      <c r="C77" s="9">
        <v>0.20600000000000002</v>
      </c>
      <c r="D77" s="1">
        <f t="shared" si="1"/>
        <v>2.1829999999999998</v>
      </c>
      <c r="E77" s="8">
        <f t="shared" si="2"/>
        <v>13.5270434665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L46"/>
  <sheetViews>
    <sheetView topLeftCell="A31" workbookViewId="0">
      <selection activeCell="K14" sqref="K14"/>
    </sheetView>
  </sheetViews>
  <sheetFormatPr defaultRowHeight="14.5" x14ac:dyDescent="0.35"/>
  <cols>
    <col min="1" max="1" width="38.81640625" customWidth="1"/>
    <col min="2" max="2" width="14.7265625" customWidth="1"/>
    <col min="3" max="3" width="13.1796875" customWidth="1"/>
    <col min="4" max="4" width="13.81640625" customWidth="1"/>
  </cols>
  <sheetData>
    <row r="1" spans="1:12" x14ac:dyDescent="0.35">
      <c r="A1" s="7" t="s">
        <v>63</v>
      </c>
      <c r="B1" s="7" t="s">
        <v>60</v>
      </c>
      <c r="C1" s="7" t="s">
        <v>61</v>
      </c>
      <c r="D1" s="7" t="s">
        <v>62</v>
      </c>
    </row>
    <row r="2" spans="1:12" x14ac:dyDescent="0.35">
      <c r="A2" s="19" t="s">
        <v>12</v>
      </c>
      <c r="B2" s="14">
        <v>1.89</v>
      </c>
      <c r="C2" s="14">
        <v>3.63</v>
      </c>
      <c r="D2" s="18">
        <f t="shared" ref="D2:D46" si="0">(C2/(B2*1000))*100</f>
        <v>0.19206349206349205</v>
      </c>
      <c r="F2" s="15"/>
      <c r="G2" s="15"/>
      <c r="H2" s="15"/>
    </row>
    <row r="3" spans="1:12" x14ac:dyDescent="0.35">
      <c r="A3" s="19" t="s">
        <v>13</v>
      </c>
      <c r="B3" s="14">
        <v>1.82</v>
      </c>
      <c r="C3" s="14">
        <v>4.79</v>
      </c>
      <c r="D3" s="18">
        <f t="shared" si="0"/>
        <v>0.2631868131868132</v>
      </c>
      <c r="F3" s="15"/>
      <c r="G3" s="15"/>
      <c r="H3" s="15"/>
    </row>
    <row r="4" spans="1:12" x14ac:dyDescent="0.35">
      <c r="A4" s="19" t="s">
        <v>14</v>
      </c>
      <c r="B4" s="14">
        <v>1.63</v>
      </c>
      <c r="C4" s="14">
        <v>7.86</v>
      </c>
      <c r="D4" s="18">
        <f t="shared" si="0"/>
        <v>0.48220858895705521</v>
      </c>
      <c r="F4" s="15"/>
      <c r="G4" s="15"/>
      <c r="H4" s="15"/>
    </row>
    <row r="5" spans="1:12" x14ac:dyDescent="0.35">
      <c r="A5" s="19" t="s">
        <v>15</v>
      </c>
      <c r="B5" s="14">
        <v>1.9</v>
      </c>
      <c r="C5" s="14">
        <v>8.48</v>
      </c>
      <c r="D5" s="18">
        <f t="shared" si="0"/>
        <v>0.44631578947368422</v>
      </c>
      <c r="F5" s="16"/>
      <c r="G5" s="16"/>
      <c r="H5" s="16"/>
      <c r="I5" s="16"/>
      <c r="J5" s="16"/>
      <c r="K5" s="16"/>
      <c r="L5" s="16"/>
    </row>
    <row r="6" spans="1:12" x14ac:dyDescent="0.35">
      <c r="A6" s="19" t="s">
        <v>16</v>
      </c>
      <c r="B6" s="14">
        <v>2.04</v>
      </c>
      <c r="C6" s="14">
        <v>12.62</v>
      </c>
      <c r="D6" s="18">
        <f t="shared" si="0"/>
        <v>0.61862745098039218</v>
      </c>
    </row>
    <row r="7" spans="1:12" x14ac:dyDescent="0.35">
      <c r="A7" s="19" t="s">
        <v>17</v>
      </c>
      <c r="B7" s="14">
        <v>1.88</v>
      </c>
      <c r="C7" s="14">
        <v>12.89</v>
      </c>
      <c r="D7" s="18">
        <f t="shared" si="0"/>
        <v>0.68563829787234043</v>
      </c>
    </row>
    <row r="8" spans="1:12" x14ac:dyDescent="0.35">
      <c r="A8" s="19" t="s">
        <v>18</v>
      </c>
      <c r="B8" s="17">
        <v>1.82</v>
      </c>
      <c r="C8" s="14">
        <v>10.23</v>
      </c>
      <c r="D8" s="18">
        <f t="shared" si="0"/>
        <v>0.56208791208791209</v>
      </c>
    </row>
    <row r="9" spans="1:12" x14ac:dyDescent="0.35">
      <c r="A9" s="19" t="s">
        <v>19</v>
      </c>
      <c r="B9" s="14">
        <v>1.58</v>
      </c>
      <c r="C9" s="14">
        <v>5.85</v>
      </c>
      <c r="D9" s="18">
        <f t="shared" si="0"/>
        <v>0.370253164556962</v>
      </c>
    </row>
    <row r="10" spans="1:12" x14ac:dyDescent="0.35">
      <c r="A10" s="19" t="s">
        <v>20</v>
      </c>
      <c r="B10" s="14">
        <v>1.58</v>
      </c>
      <c r="C10" s="14">
        <v>5.37</v>
      </c>
      <c r="D10" s="18">
        <f t="shared" si="0"/>
        <v>0.33987341772151902</v>
      </c>
    </row>
    <row r="11" spans="1:12" x14ac:dyDescent="0.35">
      <c r="A11" s="19" t="s">
        <v>21</v>
      </c>
      <c r="B11" s="14">
        <v>1.85</v>
      </c>
      <c r="C11" s="14">
        <v>5.51</v>
      </c>
      <c r="D11" s="18">
        <f t="shared" si="0"/>
        <v>0.29783783783783785</v>
      </c>
    </row>
    <row r="12" spans="1:12" x14ac:dyDescent="0.35">
      <c r="A12" s="19" t="s">
        <v>22</v>
      </c>
      <c r="B12" s="14">
        <v>1.67</v>
      </c>
      <c r="C12" s="14">
        <v>5.21</v>
      </c>
      <c r="D12" s="18">
        <f t="shared" si="0"/>
        <v>0.31197604790419159</v>
      </c>
    </row>
    <row r="13" spans="1:12" x14ac:dyDescent="0.35">
      <c r="A13" s="19" t="s">
        <v>23</v>
      </c>
      <c r="B13" s="14">
        <v>1.52</v>
      </c>
      <c r="C13" s="14">
        <v>6.93</v>
      </c>
      <c r="D13" s="18">
        <f t="shared" si="0"/>
        <v>0.45592105263157889</v>
      </c>
    </row>
    <row r="14" spans="1:12" x14ac:dyDescent="0.35">
      <c r="A14" s="19" t="s">
        <v>24</v>
      </c>
      <c r="B14" s="14">
        <v>1.57</v>
      </c>
      <c r="C14" s="14">
        <v>8.82</v>
      </c>
      <c r="D14" s="18">
        <f t="shared" si="0"/>
        <v>0.56178343949044585</v>
      </c>
    </row>
    <row r="15" spans="1:12" x14ac:dyDescent="0.35">
      <c r="A15" s="19" t="s">
        <v>25</v>
      </c>
      <c r="B15" s="14">
        <v>2.0699999999999998</v>
      </c>
      <c r="C15" s="14">
        <v>8.51</v>
      </c>
      <c r="D15" s="18">
        <f t="shared" si="0"/>
        <v>0.41111111111111115</v>
      </c>
    </row>
    <row r="16" spans="1:12" x14ac:dyDescent="0.35">
      <c r="A16" s="19" t="s">
        <v>26</v>
      </c>
      <c r="B16" s="14">
        <v>2.35</v>
      </c>
      <c r="C16" s="14">
        <v>6.16</v>
      </c>
      <c r="D16" s="18">
        <f t="shared" si="0"/>
        <v>0.2621276595744681</v>
      </c>
    </row>
    <row r="17" spans="1:4" x14ac:dyDescent="0.35">
      <c r="A17" s="19" t="s">
        <v>27</v>
      </c>
      <c r="B17" s="14">
        <v>2.33</v>
      </c>
      <c r="C17" s="14">
        <v>8.2200000000000006</v>
      </c>
      <c r="D17" s="18">
        <f t="shared" si="0"/>
        <v>0.35278969957081546</v>
      </c>
    </row>
    <row r="18" spans="1:4" x14ac:dyDescent="0.35">
      <c r="A18" s="19" t="s">
        <v>28</v>
      </c>
      <c r="B18" s="14">
        <v>2.21</v>
      </c>
      <c r="C18" s="14">
        <v>8.24</v>
      </c>
      <c r="D18" s="18">
        <f t="shared" si="0"/>
        <v>0.37285067873303168</v>
      </c>
    </row>
    <row r="19" spans="1:4" x14ac:dyDescent="0.35">
      <c r="A19" s="19" t="s">
        <v>29</v>
      </c>
      <c r="B19" s="14">
        <v>2.29</v>
      </c>
      <c r="C19" s="14">
        <v>10.52</v>
      </c>
      <c r="D19" s="18">
        <f t="shared" si="0"/>
        <v>0.45938864628820958</v>
      </c>
    </row>
    <row r="20" spans="1:4" x14ac:dyDescent="0.35">
      <c r="A20" s="19" t="s">
        <v>31</v>
      </c>
      <c r="B20" s="14">
        <v>2.54</v>
      </c>
      <c r="C20" s="14">
        <v>17.739999999999998</v>
      </c>
      <c r="D20" s="18">
        <f t="shared" si="0"/>
        <v>0.69842519685039361</v>
      </c>
    </row>
    <row r="21" spans="1:4" x14ac:dyDescent="0.35">
      <c r="A21" s="19" t="s">
        <v>30</v>
      </c>
      <c r="B21" s="14">
        <v>1.05</v>
      </c>
      <c r="C21" s="14">
        <v>7.71</v>
      </c>
      <c r="D21" s="18">
        <f t="shared" si="0"/>
        <v>0.73428571428571432</v>
      </c>
    </row>
    <row r="22" spans="1:4" x14ac:dyDescent="0.35">
      <c r="A22" s="19" t="s">
        <v>32</v>
      </c>
      <c r="B22" s="14">
        <v>2.16</v>
      </c>
      <c r="C22" s="14">
        <v>7.48</v>
      </c>
      <c r="D22" s="18">
        <f t="shared" si="0"/>
        <v>0.34629629629629632</v>
      </c>
    </row>
    <row r="23" spans="1:4" x14ac:dyDescent="0.35">
      <c r="A23" s="19" t="s">
        <v>47</v>
      </c>
      <c r="B23" s="14">
        <v>2.0299999999999998</v>
      </c>
      <c r="C23" s="14">
        <v>6.72</v>
      </c>
      <c r="D23" s="18">
        <f t="shared" si="0"/>
        <v>0.33103448275862074</v>
      </c>
    </row>
    <row r="24" spans="1:4" x14ac:dyDescent="0.35">
      <c r="A24" s="19" t="s">
        <v>33</v>
      </c>
      <c r="B24" s="14">
        <v>2.09</v>
      </c>
      <c r="C24" s="14">
        <v>11.19</v>
      </c>
      <c r="D24" s="18">
        <f t="shared" si="0"/>
        <v>0.53540669856459333</v>
      </c>
    </row>
    <row r="25" spans="1:4" x14ac:dyDescent="0.35">
      <c r="A25" s="19" t="s">
        <v>34</v>
      </c>
      <c r="B25" s="14">
        <v>2.21</v>
      </c>
      <c r="C25" s="14">
        <v>9.83</v>
      </c>
      <c r="D25" s="18">
        <f t="shared" si="0"/>
        <v>0.44479638009049771</v>
      </c>
    </row>
    <row r="26" spans="1:4" x14ac:dyDescent="0.35">
      <c r="A26" s="19" t="s">
        <v>35</v>
      </c>
      <c r="B26" s="14">
        <v>1.97</v>
      </c>
      <c r="C26" s="14">
        <v>8.15</v>
      </c>
      <c r="D26" s="18">
        <f t="shared" si="0"/>
        <v>0.41370558375634525</v>
      </c>
    </row>
    <row r="27" spans="1:4" x14ac:dyDescent="0.35">
      <c r="A27" s="19" t="s">
        <v>36</v>
      </c>
      <c r="B27" s="14">
        <v>2.23</v>
      </c>
      <c r="C27" s="14">
        <v>6.3</v>
      </c>
      <c r="D27" s="18">
        <f t="shared" si="0"/>
        <v>0.28251121076233182</v>
      </c>
    </row>
    <row r="28" spans="1:4" x14ac:dyDescent="0.35">
      <c r="A28" s="19" t="s">
        <v>37</v>
      </c>
      <c r="B28" s="14">
        <v>2.46</v>
      </c>
      <c r="C28" s="14">
        <v>10.75</v>
      </c>
      <c r="D28" s="18">
        <f t="shared" si="0"/>
        <v>0.43699186991869915</v>
      </c>
    </row>
    <row r="29" spans="1:4" x14ac:dyDescent="0.35">
      <c r="A29" s="19" t="s">
        <v>38</v>
      </c>
      <c r="B29" s="14">
        <v>2.06</v>
      </c>
      <c r="C29" s="14">
        <v>5.29</v>
      </c>
      <c r="D29" s="18">
        <f t="shared" si="0"/>
        <v>0.25679611650485434</v>
      </c>
    </row>
    <row r="30" spans="1:4" x14ac:dyDescent="0.35">
      <c r="A30" s="19" t="s">
        <v>39</v>
      </c>
      <c r="B30" s="14">
        <v>2.2200000000000002</v>
      </c>
      <c r="C30" s="14">
        <v>13.32</v>
      </c>
      <c r="D30" s="18">
        <f t="shared" si="0"/>
        <v>0.6</v>
      </c>
    </row>
    <row r="31" spans="1:4" x14ac:dyDescent="0.35">
      <c r="A31" s="19" t="s">
        <v>40</v>
      </c>
      <c r="B31" s="14">
        <v>2.4</v>
      </c>
      <c r="C31" s="14">
        <v>10.62</v>
      </c>
      <c r="D31" s="18">
        <f t="shared" si="0"/>
        <v>0.44249999999999995</v>
      </c>
    </row>
    <row r="32" spans="1:4" x14ac:dyDescent="0.35">
      <c r="A32" s="19" t="s">
        <v>41</v>
      </c>
      <c r="B32" s="14">
        <v>2.38</v>
      </c>
      <c r="C32" s="14">
        <v>4.46</v>
      </c>
      <c r="D32" s="18">
        <f t="shared" si="0"/>
        <v>0.18739495798319328</v>
      </c>
    </row>
    <row r="33" spans="1:4" x14ac:dyDescent="0.35">
      <c r="A33" s="19" t="s">
        <v>42</v>
      </c>
      <c r="B33" s="14">
        <v>2.23</v>
      </c>
      <c r="C33" s="14">
        <v>7.53</v>
      </c>
      <c r="D33" s="18">
        <f t="shared" si="0"/>
        <v>0.33766816143497758</v>
      </c>
    </row>
    <row r="34" spans="1:4" x14ac:dyDescent="0.35">
      <c r="A34" s="19" t="s">
        <v>45</v>
      </c>
      <c r="B34" s="14">
        <v>2.4700000000000002</v>
      </c>
      <c r="C34" s="14">
        <v>17.489999999999998</v>
      </c>
      <c r="D34" s="18">
        <f t="shared" si="0"/>
        <v>0.70809716599190275</v>
      </c>
    </row>
    <row r="35" spans="1:4" x14ac:dyDescent="0.35">
      <c r="A35" s="19" t="s">
        <v>43</v>
      </c>
      <c r="B35" s="14">
        <v>2.34</v>
      </c>
      <c r="C35" s="14">
        <v>15.03</v>
      </c>
      <c r="D35" s="18">
        <f t="shared" si="0"/>
        <v>0.64230769230769225</v>
      </c>
    </row>
    <row r="36" spans="1:4" x14ac:dyDescent="0.35">
      <c r="A36" s="19" t="s">
        <v>44</v>
      </c>
      <c r="B36" s="14">
        <v>2.5499999999999998</v>
      </c>
      <c r="C36" s="14">
        <v>31</v>
      </c>
      <c r="D36" s="18">
        <f t="shared" si="0"/>
        <v>1.215686274509804</v>
      </c>
    </row>
    <row r="37" spans="1:4" x14ac:dyDescent="0.35">
      <c r="A37" s="19" t="s">
        <v>46</v>
      </c>
      <c r="B37" s="14">
        <v>2.4700000000000002</v>
      </c>
      <c r="C37" s="14">
        <v>17.489999999999998</v>
      </c>
      <c r="D37" s="18">
        <f t="shared" si="0"/>
        <v>0.70809716599190275</v>
      </c>
    </row>
    <row r="38" spans="1:4" x14ac:dyDescent="0.35">
      <c r="A38" s="19" t="s">
        <v>48</v>
      </c>
      <c r="B38" s="14">
        <v>2.36</v>
      </c>
      <c r="C38" s="14">
        <v>4.66</v>
      </c>
      <c r="D38" s="18">
        <f t="shared" si="0"/>
        <v>0.19745762711864409</v>
      </c>
    </row>
    <row r="39" spans="1:4" x14ac:dyDescent="0.35">
      <c r="A39" s="19" t="s">
        <v>49</v>
      </c>
      <c r="B39" s="14">
        <v>2.2799999999999998</v>
      </c>
      <c r="C39" s="14">
        <v>15.38</v>
      </c>
      <c r="D39" s="18">
        <f t="shared" si="0"/>
        <v>0.67456140350877192</v>
      </c>
    </row>
    <row r="40" spans="1:4" x14ac:dyDescent="0.35">
      <c r="A40" s="19" t="s">
        <v>50</v>
      </c>
      <c r="B40" s="14">
        <v>2.36</v>
      </c>
      <c r="C40" s="14">
        <v>15.29</v>
      </c>
      <c r="D40" s="18">
        <f t="shared" si="0"/>
        <v>0.64788135593220342</v>
      </c>
    </row>
    <row r="41" spans="1:4" x14ac:dyDescent="0.35">
      <c r="A41" s="19" t="s">
        <v>51</v>
      </c>
      <c r="B41" s="14">
        <v>2.3199999999999998</v>
      </c>
      <c r="C41" s="14">
        <v>13.67</v>
      </c>
      <c r="D41" s="18">
        <f t="shared" si="0"/>
        <v>0.58922413793103445</v>
      </c>
    </row>
    <row r="42" spans="1:4" x14ac:dyDescent="0.35">
      <c r="A42" s="19" t="s">
        <v>52</v>
      </c>
      <c r="B42" s="14">
        <v>2.15</v>
      </c>
      <c r="C42" s="14">
        <v>7.37</v>
      </c>
      <c r="D42" s="18">
        <f t="shared" si="0"/>
        <v>0.34279069767441861</v>
      </c>
    </row>
    <row r="43" spans="1:4" x14ac:dyDescent="0.35">
      <c r="A43" s="19" t="s">
        <v>53</v>
      </c>
      <c r="B43" s="14">
        <v>2.39</v>
      </c>
      <c r="C43" s="14">
        <v>0.86</v>
      </c>
      <c r="D43" s="18">
        <f t="shared" si="0"/>
        <v>3.5983263598326362E-2</v>
      </c>
    </row>
    <row r="44" spans="1:4" x14ac:dyDescent="0.35">
      <c r="A44" s="19" t="s">
        <v>54</v>
      </c>
      <c r="B44" s="14">
        <v>2.2000000000000002</v>
      </c>
      <c r="C44" s="14">
        <v>3.89</v>
      </c>
      <c r="D44" s="18">
        <f t="shared" si="0"/>
        <v>0.17681818181818182</v>
      </c>
    </row>
    <row r="45" spans="1:4" x14ac:dyDescent="0.35">
      <c r="A45" s="19" t="s">
        <v>55</v>
      </c>
      <c r="B45" s="14">
        <v>2.06</v>
      </c>
      <c r="C45" s="14">
        <v>4.54</v>
      </c>
      <c r="D45" s="18">
        <f t="shared" si="0"/>
        <v>0.2203883495145631</v>
      </c>
    </row>
    <row r="46" spans="1:4" x14ac:dyDescent="0.35">
      <c r="A46" s="19" t="s">
        <v>56</v>
      </c>
      <c r="B46" s="14">
        <v>2</v>
      </c>
      <c r="C46" s="14">
        <v>1.0900000000000001</v>
      </c>
      <c r="D46" s="18">
        <f t="shared" si="0"/>
        <v>5.45E-2</v>
      </c>
    </row>
  </sheetData>
  <pageMargins left="0.7" right="0.7" top="0.75" bottom="0.75" header="0.3" footer="0.3"/>
  <pageSetup paperSize="9" orientation="portrait" horizontalDpi="0" verticalDpi="0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N42"/>
  <sheetViews>
    <sheetView workbookViewId="0">
      <selection activeCell="A2" sqref="A2:A42"/>
    </sheetView>
  </sheetViews>
  <sheetFormatPr defaultRowHeight="14.5" x14ac:dyDescent="0.35"/>
  <cols>
    <col min="1" max="1" width="42" customWidth="1"/>
    <col min="2" max="2" width="15.26953125" customWidth="1"/>
    <col min="3" max="3" width="15.7265625" customWidth="1"/>
    <col min="4" max="4" width="16.81640625" customWidth="1"/>
  </cols>
  <sheetData>
    <row r="1" spans="1:14" x14ac:dyDescent="0.35">
      <c r="A1" s="7" t="s">
        <v>63</v>
      </c>
      <c r="B1" s="7" t="s">
        <v>68</v>
      </c>
      <c r="C1" s="7" t="s">
        <v>69</v>
      </c>
      <c r="D1" s="7" t="s">
        <v>74</v>
      </c>
    </row>
    <row r="2" spans="1:14" x14ac:dyDescent="0.35">
      <c r="A2" s="19" t="s">
        <v>12</v>
      </c>
      <c r="B2" s="14">
        <v>55</v>
      </c>
      <c r="C2" s="14">
        <v>0.87</v>
      </c>
      <c r="D2" s="20"/>
      <c r="H2" s="15"/>
    </row>
    <row r="3" spans="1:14" x14ac:dyDescent="0.35">
      <c r="A3" s="19" t="s">
        <v>13</v>
      </c>
      <c r="B3" s="14">
        <v>69</v>
      </c>
      <c r="C3" s="14">
        <v>1.05</v>
      </c>
      <c r="D3" s="20"/>
      <c r="H3" s="15"/>
    </row>
    <row r="4" spans="1:14" x14ac:dyDescent="0.35">
      <c r="A4" s="19" t="s">
        <v>14</v>
      </c>
      <c r="B4" s="14">
        <v>46</v>
      </c>
      <c r="C4" s="14">
        <v>0.74</v>
      </c>
      <c r="D4" s="20"/>
      <c r="H4" s="15"/>
      <c r="I4" s="15"/>
      <c r="J4" s="15"/>
    </row>
    <row r="5" spans="1:14" x14ac:dyDescent="0.35">
      <c r="A5" s="19" t="s">
        <v>15</v>
      </c>
      <c r="B5" s="14">
        <v>45</v>
      </c>
      <c r="C5" s="14">
        <v>0.72</v>
      </c>
      <c r="D5" s="20"/>
      <c r="H5" s="15"/>
      <c r="I5" s="15"/>
      <c r="J5" s="15"/>
    </row>
    <row r="6" spans="1:14" x14ac:dyDescent="0.35">
      <c r="A6" s="19" t="s">
        <v>16</v>
      </c>
      <c r="B6" s="14">
        <v>45</v>
      </c>
      <c r="C6" s="14">
        <v>0.79</v>
      </c>
      <c r="D6" s="20"/>
      <c r="H6" s="15"/>
      <c r="I6" s="15"/>
      <c r="J6" s="15"/>
    </row>
    <row r="7" spans="1:14" x14ac:dyDescent="0.35">
      <c r="A7" s="19" t="s">
        <v>17</v>
      </c>
      <c r="B7" s="14">
        <v>49</v>
      </c>
      <c r="C7" s="14">
        <v>0.75</v>
      </c>
      <c r="D7" s="20" t="s">
        <v>72</v>
      </c>
      <c r="H7" s="16"/>
      <c r="I7" s="16"/>
      <c r="J7" s="16"/>
      <c r="K7" s="16"/>
      <c r="L7" s="16"/>
      <c r="M7" s="16"/>
      <c r="N7" s="16"/>
    </row>
    <row r="8" spans="1:14" x14ac:dyDescent="0.35">
      <c r="A8" s="19" t="s">
        <v>18</v>
      </c>
      <c r="B8" s="14">
        <v>50</v>
      </c>
      <c r="C8" s="14">
        <v>0.77</v>
      </c>
      <c r="D8" s="20" t="s">
        <v>72</v>
      </c>
    </row>
    <row r="9" spans="1:14" x14ac:dyDescent="0.35">
      <c r="A9" s="19" t="s">
        <v>19</v>
      </c>
      <c r="B9" s="14">
        <v>43</v>
      </c>
      <c r="C9" s="14">
        <v>0.69</v>
      </c>
      <c r="D9" s="20"/>
    </row>
    <row r="10" spans="1:14" x14ac:dyDescent="0.35">
      <c r="A10" s="19" t="s">
        <v>20</v>
      </c>
      <c r="B10" s="14">
        <v>44</v>
      </c>
      <c r="C10" s="14">
        <v>0.84</v>
      </c>
      <c r="D10" s="20" t="s">
        <v>72</v>
      </c>
    </row>
    <row r="11" spans="1:14" x14ac:dyDescent="0.35">
      <c r="A11" s="19" t="s">
        <v>21</v>
      </c>
      <c r="B11" s="14">
        <v>50</v>
      </c>
      <c r="C11" s="14">
        <v>0.82</v>
      </c>
      <c r="D11" s="20" t="s">
        <v>72</v>
      </c>
    </row>
    <row r="12" spans="1:14" x14ac:dyDescent="0.35">
      <c r="A12" s="19" t="s">
        <v>22</v>
      </c>
      <c r="B12" s="14">
        <v>39</v>
      </c>
      <c r="C12" s="14">
        <v>0.86</v>
      </c>
      <c r="D12" s="20" t="s">
        <v>72</v>
      </c>
    </row>
    <row r="13" spans="1:14" x14ac:dyDescent="0.35">
      <c r="A13" s="19" t="s">
        <v>23</v>
      </c>
      <c r="B13" s="14">
        <v>68</v>
      </c>
      <c r="C13" s="14">
        <v>0.66</v>
      </c>
      <c r="D13" s="20" t="s">
        <v>72</v>
      </c>
    </row>
    <row r="14" spans="1:14" x14ac:dyDescent="0.35">
      <c r="A14" s="19" t="s">
        <v>24</v>
      </c>
      <c r="B14" s="14">
        <v>57</v>
      </c>
      <c r="C14" s="14">
        <v>1.06</v>
      </c>
      <c r="D14" s="20" t="s">
        <v>73</v>
      </c>
    </row>
    <row r="15" spans="1:14" x14ac:dyDescent="0.35">
      <c r="A15" s="19" t="s">
        <v>25</v>
      </c>
      <c r="B15" s="14">
        <v>49</v>
      </c>
      <c r="C15" s="14">
        <v>0.87</v>
      </c>
      <c r="D15" s="20" t="s">
        <v>72</v>
      </c>
    </row>
    <row r="16" spans="1:14" x14ac:dyDescent="0.35">
      <c r="A16" s="19" t="s">
        <v>26</v>
      </c>
      <c r="B16" s="14">
        <v>266</v>
      </c>
      <c r="C16" s="14">
        <v>7.56</v>
      </c>
      <c r="D16" s="20" t="s">
        <v>72</v>
      </c>
    </row>
    <row r="17" spans="1:4" x14ac:dyDescent="0.35">
      <c r="A17" s="19" t="s">
        <v>27</v>
      </c>
      <c r="B17" s="14">
        <v>263</v>
      </c>
      <c r="C17" s="14">
        <v>8.09</v>
      </c>
      <c r="D17" s="20" t="s">
        <v>72</v>
      </c>
    </row>
    <row r="18" spans="1:4" x14ac:dyDescent="0.35">
      <c r="A18" s="19" t="s">
        <v>28</v>
      </c>
      <c r="B18" s="14">
        <v>282</v>
      </c>
      <c r="C18" s="14">
        <v>6.83</v>
      </c>
      <c r="D18" s="20" t="s">
        <v>72</v>
      </c>
    </row>
    <row r="19" spans="1:4" x14ac:dyDescent="0.35">
      <c r="A19" s="19" t="s">
        <v>29</v>
      </c>
      <c r="B19" s="14">
        <v>293</v>
      </c>
      <c r="C19" s="14">
        <v>5.51</v>
      </c>
      <c r="D19" s="20" t="s">
        <v>72</v>
      </c>
    </row>
    <row r="20" spans="1:4" x14ac:dyDescent="0.35">
      <c r="A20" s="19" t="s">
        <v>31</v>
      </c>
      <c r="B20" s="14">
        <v>265</v>
      </c>
      <c r="C20" s="14">
        <v>5.84</v>
      </c>
      <c r="D20" s="20" t="s">
        <v>72</v>
      </c>
    </row>
    <row r="21" spans="1:4" x14ac:dyDescent="0.35">
      <c r="A21" s="19" t="s">
        <v>30</v>
      </c>
      <c r="B21" s="14">
        <v>205</v>
      </c>
      <c r="C21" s="14">
        <v>7.46</v>
      </c>
      <c r="D21" s="20" t="s">
        <v>72</v>
      </c>
    </row>
    <row r="22" spans="1:4" x14ac:dyDescent="0.35">
      <c r="A22" s="19" t="s">
        <v>32</v>
      </c>
      <c r="B22" s="14">
        <v>224</v>
      </c>
      <c r="C22" s="14">
        <v>6.51</v>
      </c>
      <c r="D22" s="20"/>
    </row>
    <row r="23" spans="1:4" x14ac:dyDescent="0.35">
      <c r="A23" s="19" t="s">
        <v>47</v>
      </c>
      <c r="B23" s="14">
        <v>305</v>
      </c>
      <c r="C23" s="14">
        <v>4.5599999999999996</v>
      </c>
      <c r="D23" s="20" t="s">
        <v>72</v>
      </c>
    </row>
    <row r="24" spans="1:4" x14ac:dyDescent="0.35">
      <c r="A24" s="19" t="s">
        <v>33</v>
      </c>
      <c r="B24" s="14">
        <v>293</v>
      </c>
      <c r="C24" s="14">
        <v>4.59</v>
      </c>
      <c r="D24" s="20"/>
    </row>
    <row r="25" spans="1:4" x14ac:dyDescent="0.35">
      <c r="A25" s="19" t="s">
        <v>34</v>
      </c>
      <c r="B25" s="14">
        <v>289</v>
      </c>
      <c r="C25" s="14">
        <v>5.04</v>
      </c>
      <c r="D25" s="20"/>
    </row>
    <row r="26" spans="1:4" x14ac:dyDescent="0.35">
      <c r="A26" s="19" t="s">
        <v>35</v>
      </c>
      <c r="B26" s="14">
        <v>221</v>
      </c>
      <c r="C26" s="14">
        <v>7.07</v>
      </c>
      <c r="D26" s="20"/>
    </row>
    <row r="27" spans="1:4" x14ac:dyDescent="0.35">
      <c r="A27" s="19" t="s">
        <v>36</v>
      </c>
      <c r="B27" s="14">
        <v>223</v>
      </c>
      <c r="C27" s="14">
        <v>7.35</v>
      </c>
      <c r="D27" s="20"/>
    </row>
    <row r="28" spans="1:4" x14ac:dyDescent="0.35">
      <c r="A28" s="19" t="s">
        <v>37</v>
      </c>
      <c r="B28" s="14">
        <v>247</v>
      </c>
      <c r="C28" s="14">
        <v>7.37</v>
      </c>
      <c r="D28" s="20"/>
    </row>
    <row r="29" spans="1:4" x14ac:dyDescent="0.35">
      <c r="A29" s="19" t="s">
        <v>38</v>
      </c>
      <c r="B29" s="14">
        <v>235</v>
      </c>
      <c r="C29" s="14">
        <v>6.61</v>
      </c>
      <c r="D29" s="20"/>
    </row>
    <row r="30" spans="1:4" x14ac:dyDescent="0.35">
      <c r="A30" s="19" t="s">
        <v>39</v>
      </c>
      <c r="B30" s="14">
        <v>242</v>
      </c>
      <c r="C30" s="14">
        <v>7.24</v>
      </c>
      <c r="D30" s="20"/>
    </row>
    <row r="31" spans="1:4" x14ac:dyDescent="0.35">
      <c r="A31" s="19" t="s">
        <v>40</v>
      </c>
      <c r="B31" s="14">
        <v>291</v>
      </c>
      <c r="C31" s="14">
        <v>6.43</v>
      </c>
      <c r="D31" s="20"/>
    </row>
    <row r="32" spans="1:4" x14ac:dyDescent="0.35">
      <c r="A32" s="19" t="s">
        <v>41</v>
      </c>
      <c r="B32" s="14">
        <v>290</v>
      </c>
      <c r="C32" s="14">
        <v>4.17</v>
      </c>
      <c r="D32" s="20"/>
    </row>
    <row r="33" spans="1:4" x14ac:dyDescent="0.35">
      <c r="A33" s="19" t="s">
        <v>42</v>
      </c>
      <c r="B33" s="14">
        <v>283</v>
      </c>
      <c r="C33" s="14">
        <v>4.68</v>
      </c>
      <c r="D33" s="20" t="s">
        <v>72</v>
      </c>
    </row>
    <row r="34" spans="1:4" x14ac:dyDescent="0.35">
      <c r="A34" s="19" t="s">
        <v>45</v>
      </c>
      <c r="B34" s="14">
        <v>265</v>
      </c>
      <c r="C34" s="14">
        <v>4.8499999999999996</v>
      </c>
      <c r="D34" s="20" t="s">
        <v>72</v>
      </c>
    </row>
    <row r="35" spans="1:4" x14ac:dyDescent="0.35">
      <c r="A35" s="19" t="s">
        <v>43</v>
      </c>
      <c r="B35" s="14">
        <v>251</v>
      </c>
      <c r="C35" s="14">
        <v>6.19</v>
      </c>
      <c r="D35" s="20" t="s">
        <v>72</v>
      </c>
    </row>
    <row r="36" spans="1:4" x14ac:dyDescent="0.35">
      <c r="A36" s="19" t="s">
        <v>44</v>
      </c>
      <c r="B36" s="14">
        <v>253</v>
      </c>
      <c r="C36" s="14">
        <v>7.34</v>
      </c>
      <c r="D36" s="20"/>
    </row>
    <row r="37" spans="1:4" x14ac:dyDescent="0.35">
      <c r="A37" s="19" t="s">
        <v>46</v>
      </c>
      <c r="B37" s="14">
        <v>252</v>
      </c>
      <c r="C37" s="14">
        <v>6.98</v>
      </c>
      <c r="D37" s="20"/>
    </row>
    <row r="38" spans="1:4" x14ac:dyDescent="0.35">
      <c r="A38" s="19" t="s">
        <v>48</v>
      </c>
      <c r="B38" s="14">
        <v>243</v>
      </c>
      <c r="C38" s="14">
        <v>6.17</v>
      </c>
      <c r="D38" s="20"/>
    </row>
    <row r="39" spans="1:4" x14ac:dyDescent="0.35">
      <c r="A39" s="19" t="s">
        <v>49</v>
      </c>
      <c r="B39" s="14">
        <v>259</v>
      </c>
      <c r="C39" s="14">
        <v>6.09</v>
      </c>
      <c r="D39" s="20"/>
    </row>
    <row r="40" spans="1:4" x14ac:dyDescent="0.35">
      <c r="A40" s="19" t="s">
        <v>50</v>
      </c>
      <c r="B40" s="14">
        <v>243</v>
      </c>
      <c r="C40" s="14">
        <v>7.46</v>
      </c>
      <c r="D40" s="20"/>
    </row>
    <row r="41" spans="1:4" x14ac:dyDescent="0.35">
      <c r="A41" s="19" t="s">
        <v>51</v>
      </c>
      <c r="B41" s="14">
        <v>237</v>
      </c>
      <c r="C41" s="14">
        <v>7.78</v>
      </c>
      <c r="D41" s="20"/>
    </row>
    <row r="42" spans="1:4" x14ac:dyDescent="0.35">
      <c r="A42" s="19" t="s">
        <v>52</v>
      </c>
      <c r="B42" s="14">
        <v>250</v>
      </c>
      <c r="C42" s="14">
        <v>7</v>
      </c>
      <c r="D42" s="20" t="s">
        <v>72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2:G23"/>
  <sheetViews>
    <sheetView tabSelected="1" workbookViewId="0">
      <selection activeCell="I11" sqref="I11"/>
    </sheetView>
  </sheetViews>
  <sheetFormatPr defaultRowHeight="14.5" x14ac:dyDescent="0.35"/>
  <cols>
    <col min="1" max="1" width="29.1796875" customWidth="1"/>
    <col min="2" max="2" width="17.1796875" customWidth="1"/>
    <col min="3" max="3" width="21.54296875" customWidth="1"/>
    <col min="4" max="4" width="24.453125" customWidth="1"/>
    <col min="5" max="5" width="21.453125" customWidth="1"/>
  </cols>
  <sheetData>
    <row r="2" spans="1:7" x14ac:dyDescent="0.35">
      <c r="A2" s="15" t="s">
        <v>70</v>
      </c>
    </row>
    <row r="3" spans="1:7" x14ac:dyDescent="0.35">
      <c r="A3" s="15" t="s">
        <v>71</v>
      </c>
      <c r="D3" t="s">
        <v>106</v>
      </c>
    </row>
    <row r="4" spans="1:7" x14ac:dyDescent="0.35">
      <c r="A4" s="15" t="s">
        <v>64</v>
      </c>
      <c r="B4" s="15"/>
      <c r="C4" s="15"/>
      <c r="D4" t="s">
        <v>107</v>
      </c>
    </row>
    <row r="5" spans="1:7" x14ac:dyDescent="0.35">
      <c r="A5" s="15" t="s">
        <v>65</v>
      </c>
      <c r="B5" s="15"/>
      <c r="C5" s="15"/>
    </row>
    <row r="6" spans="1:7" x14ac:dyDescent="0.35">
      <c r="A6" s="15" t="s">
        <v>66</v>
      </c>
      <c r="B6" s="15"/>
      <c r="C6" s="15"/>
    </row>
    <row r="7" spans="1:7" x14ac:dyDescent="0.35">
      <c r="A7" s="16" t="s">
        <v>67</v>
      </c>
      <c r="B7" s="16"/>
      <c r="C7" s="16"/>
      <c r="D7" s="16"/>
      <c r="E7" s="16"/>
      <c r="F7" s="16"/>
      <c r="G7" s="16"/>
    </row>
    <row r="9" spans="1:7" ht="15" thickBot="1" x14ac:dyDescent="0.4"/>
    <row r="10" spans="1:7" ht="15.5" thickTop="1" thickBot="1" x14ac:dyDescent="0.4">
      <c r="A10" s="21" t="s">
        <v>75</v>
      </c>
      <c r="B10" s="21" t="s">
        <v>76</v>
      </c>
      <c r="C10" s="21" t="s">
        <v>77</v>
      </c>
      <c r="D10" s="21" t="s">
        <v>78</v>
      </c>
      <c r="E10" s="21" t="s">
        <v>103</v>
      </c>
    </row>
    <row r="11" spans="1:7" ht="15.5" thickTop="1" thickBot="1" x14ac:dyDescent="0.4">
      <c r="A11" s="22" t="s">
        <v>93</v>
      </c>
      <c r="B11" s="23" t="s">
        <v>94</v>
      </c>
      <c r="C11" s="24" t="s">
        <v>95</v>
      </c>
      <c r="D11" s="24" t="s">
        <v>96</v>
      </c>
      <c r="E11" s="24" t="s">
        <v>104</v>
      </c>
    </row>
    <row r="12" spans="1:7" ht="15.5" thickTop="1" thickBot="1" x14ac:dyDescent="0.4">
      <c r="A12" s="22" t="s">
        <v>97</v>
      </c>
      <c r="B12" s="23" t="s">
        <v>94</v>
      </c>
      <c r="C12" s="24" t="s">
        <v>95</v>
      </c>
      <c r="D12" s="24" t="s">
        <v>98</v>
      </c>
      <c r="E12" s="24" t="s">
        <v>104</v>
      </c>
    </row>
    <row r="13" spans="1:7" ht="15.5" thickTop="1" thickBot="1" x14ac:dyDescent="0.4">
      <c r="A13" s="22" t="s">
        <v>99</v>
      </c>
      <c r="B13" s="23" t="s">
        <v>94</v>
      </c>
      <c r="C13" s="24" t="s">
        <v>95</v>
      </c>
      <c r="D13" s="24" t="s">
        <v>101</v>
      </c>
      <c r="E13" s="24" t="s">
        <v>104</v>
      </c>
    </row>
    <row r="14" spans="1:7" ht="15.5" thickTop="1" thickBot="1" x14ac:dyDescent="0.4">
      <c r="A14" s="22" t="s">
        <v>100</v>
      </c>
      <c r="B14" s="23" t="s">
        <v>94</v>
      </c>
      <c r="C14" s="24" t="s">
        <v>95</v>
      </c>
      <c r="D14" s="24" t="s">
        <v>102</v>
      </c>
      <c r="E14" s="24" t="s">
        <v>104</v>
      </c>
    </row>
    <row r="15" spans="1:7" ht="15.5" thickTop="1" thickBot="1" x14ac:dyDescent="0.4">
      <c r="A15" s="22" t="s">
        <v>82</v>
      </c>
      <c r="B15" s="23" t="s">
        <v>79</v>
      </c>
      <c r="C15" s="24" t="s">
        <v>81</v>
      </c>
      <c r="D15" s="24" t="s">
        <v>83</v>
      </c>
      <c r="E15" s="24" t="s">
        <v>105</v>
      </c>
    </row>
    <row r="16" spans="1:7" ht="15.5" thickTop="1" thickBot="1" x14ac:dyDescent="0.4">
      <c r="A16" s="22" t="s">
        <v>84</v>
      </c>
      <c r="B16" s="23" t="s">
        <v>79</v>
      </c>
      <c r="C16" s="24" t="s">
        <v>80</v>
      </c>
      <c r="D16" s="24" t="s">
        <v>85</v>
      </c>
      <c r="E16" s="24" t="s">
        <v>105</v>
      </c>
    </row>
    <row r="17" spans="1:5" ht="15.5" thickTop="1" thickBot="1" x14ac:dyDescent="0.4">
      <c r="A17" s="25" t="s">
        <v>86</v>
      </c>
      <c r="B17" s="23" t="s">
        <v>79</v>
      </c>
      <c r="C17" s="24" t="s">
        <v>80</v>
      </c>
      <c r="D17" s="24" t="s">
        <v>88</v>
      </c>
      <c r="E17" s="24" t="s">
        <v>105</v>
      </c>
    </row>
    <row r="18" spans="1:5" ht="15.5" thickTop="1" thickBot="1" x14ac:dyDescent="0.4">
      <c r="A18" s="22" t="s">
        <v>87</v>
      </c>
      <c r="B18" s="23" t="s">
        <v>79</v>
      </c>
      <c r="C18" s="24" t="s">
        <v>80</v>
      </c>
      <c r="D18" s="24" t="s">
        <v>89</v>
      </c>
      <c r="E18" s="24" t="s">
        <v>105</v>
      </c>
    </row>
    <row r="19" spans="1:5" ht="15" thickTop="1" x14ac:dyDescent="0.35"/>
    <row r="21" spans="1:5" x14ac:dyDescent="0.35">
      <c r="A21" s="26" t="s">
        <v>90</v>
      </c>
      <c r="B21" s="27"/>
      <c r="C21" s="27"/>
      <c r="D21" s="27"/>
    </row>
    <row r="22" spans="1:5" x14ac:dyDescent="0.35">
      <c r="A22" s="26" t="s">
        <v>91</v>
      </c>
      <c r="B22" s="27"/>
      <c r="C22" s="27"/>
      <c r="D22" s="27"/>
    </row>
    <row r="23" spans="1:5" x14ac:dyDescent="0.35">
      <c r="A23" s="26" t="s">
        <v>92</v>
      </c>
      <c r="B23" s="27"/>
      <c r="C23" s="27"/>
      <c r="D23" s="27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Çalışma Sayfaları</vt:lpstr>
      </vt:variant>
      <vt:variant>
        <vt:i4>7</vt:i4>
      </vt:variant>
    </vt:vector>
  </HeadingPairs>
  <TitlesOfParts>
    <vt:vector size="7" baseType="lpstr">
      <vt:lpstr>TNF-A</vt:lpstr>
      <vt:lpstr>IL-10</vt:lpstr>
      <vt:lpstr>NF-KAPPA B</vt:lpstr>
      <vt:lpstr>CASPASE-3</vt:lpstr>
      <vt:lpstr>TAS-TOS(doku)</vt:lpstr>
      <vt:lpstr>Biyokimya(serum)</vt:lpstr>
      <vt:lpstr>Materyal-metod</vt:lpstr>
    </vt:vector>
  </TitlesOfParts>
  <Company>NouS/TncTR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Windows User</dc:creator>
  <cp:lastModifiedBy>user</cp:lastModifiedBy>
  <dcterms:created xsi:type="dcterms:W3CDTF">2021-07-14T13:58:45Z</dcterms:created>
  <dcterms:modified xsi:type="dcterms:W3CDTF">2021-07-16T09:17:16Z</dcterms:modified>
</cp:coreProperties>
</file>